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ЛАТЕ У СЛУЧАЈУ БЛОКАДЕ" sheetId="1" r:id="rId1"/>
  </sheets>
  <definedNames>
    <definedName name="ColumnTitle2">#REF!</definedName>
    <definedName name="ColumnTitle3">#REF!</definedName>
    <definedName name="RowTitleRegion1..C8">'ПЛАТЕ У СЛУЧАЈУ БЛОКАДЕ'!$B$7</definedName>
    <definedName name="RowTitleRegion2..C10">'ПЛАТЕ У СЛУЧАЈУ БЛОКАДЕ'!$B$9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4" i="1"/>
  <c r="F15" i="1" l="1"/>
  <c r="F17" i="1" l="1"/>
  <c r="F25" i="1" l="1"/>
  <c r="C18" i="1" l="1"/>
  <c r="C7" i="1" s="1"/>
  <c r="C8" i="1" l="1"/>
  <c r="C9" i="1" s="1"/>
  <c r="D1" i="1" l="1"/>
</calcChain>
</file>

<file path=xl/sharedStrings.xml><?xml version="1.0" encoding="utf-8"?>
<sst xmlns="http://schemas.openxmlformats.org/spreadsheetml/2006/main" count="23" uniqueCount="16">
  <si>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</si>
  <si>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</si>
  <si>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</si>
  <si>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</si>
  <si>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</si>
  <si>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</si>
  <si>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</si>
  <si>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</si>
  <si>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840-2157761-43</t>
  </si>
  <si>
    <t>ПРИЛИВ</t>
  </si>
  <si>
    <t>19.01.2024.године</t>
  </si>
  <si>
    <t>СТАЊЕ СРЕДСТАВА НА ДАН:   01.02.2024.године</t>
  </si>
  <si>
    <t>ПЛАТА ПРИМАРНА ЗЗ-  ll део јануара 2024</t>
  </si>
  <si>
    <t>ПЛАТА СТОМАТОЛОШКА ЗЗ-  ll део јануара 2024</t>
  </si>
  <si>
    <t>ПУТ ПРИМАРНА ЗЗ-  јануар 2024</t>
  </si>
  <si>
    <t>ПУТ СТОМАТОЛОШКА ЗЗ-  јануар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</si>
</sst>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gradientFill>
        <stop position="0">
          <color theme="6" tint="-0.49803155613879818"/>
        </stop>
        <stop position="0.5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2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10" borderId="3" xfId="5" applyFill="1" applyBorder="1">
      <alignment horizontal="left" vertical="center" indent="1"/>
    </xf>
    <xf numFmtId="4" fontId="1" fillId="10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10" borderId="8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right" vertical="center" indent="2"/>
    </xf>
    <xf numFmtId="0" fontId="12" fillId="0" borderId="0" xfId="0" applyFont="1" applyFill="1">
      <alignment horizontal="left" vertical="center" wrapText="1" indent="1"/>
    </xf>
    <xf numFmtId="0" fontId="12" fillId="9" borderId="0" xfId="0" applyFont="1" applyFill="1">
      <alignment horizontal="left" vertical="center" wrapText="1" indent="1"/>
    </xf>
    <xf numFmtId="0" fontId="12" fillId="0" borderId="0" xfId="0" applyFont="1">
      <alignment horizontal="left" vertical="center" wrapText="1" indent="1"/>
    </xf>
    <xf numFmtId="0" fontId="3" fillId="0" borderId="0" xfId="0" applyFont="1" applyFill="1">
      <alignment horizontal="left" vertical="center" wrapText="1" indent="1"/>
    </xf>
    <xf numFmtId="0" fontId="2" fillId="7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10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  <xf numFmtId="0" fontId="3" fillId="9" borderId="0" xfId="0" applyFont="1" applyFill="1">
      <alignment horizontal="left" vertical="center" wrapText="1" indent="1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6" tint="-0.499984740745262"/>
        </bottom>
      </border>
    </dxf>
    <dxf>
      <border>
        <bottom style="medium">
          <color theme="6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8" headerRowBorderDxfId="2">
  <autoFilter ref="B13:C18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F17" sqref="F17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4" t="s">
        <v>8</v>
      </c>
      <c r="C2" s="24"/>
      <c r="D2" s="24"/>
      <c r="E2" s="24"/>
      <c r="F2" s="24"/>
    </row>
    <row r="3" spans="1:6" ht="30" customHeight="1" thickBot="1" x14ac:dyDescent="0.35">
      <c r="A3" s="3"/>
      <c r="C3" s="27" t="s">
        <v>7</v>
      </c>
      <c r="D3" s="27"/>
      <c r="E3" s="27"/>
      <c r="F3" s="27"/>
    </row>
    <row r="4" spans="1:6" ht="30" customHeight="1" x14ac:dyDescent="0.3">
      <c r="A4" s="3"/>
      <c r="C4" s="26" t="s">
        <v>10</v>
      </c>
      <c r="D4" s="26"/>
      <c r="E4" s="28">
        <v>5.34</v>
      </c>
      <c r="F4" s="28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9" t="s">
        <v>6</v>
      </c>
      <c r="C6" s="29"/>
      <c r="D6" s="5"/>
    </row>
    <row r="7" spans="1:6" ht="30" customHeight="1" thickBot="1" x14ac:dyDescent="0.35">
      <c r="A7" s="3"/>
      <c r="B7" s="10" t="s">
        <v>9</v>
      </c>
      <c r="C7" s="11">
        <f>C18</f>
        <v>7506958.1299999999</v>
      </c>
      <c r="D7" s="5"/>
    </row>
    <row r="8" spans="1:6" ht="30" customHeight="1" thickBot="1" x14ac:dyDescent="0.35">
      <c r="A8" s="3"/>
      <c r="B8" s="14" t="s">
        <v>5</v>
      </c>
      <c r="C8" s="15">
        <f>F25</f>
        <v>-7506958.1299999999</v>
      </c>
      <c r="D8" s="5"/>
    </row>
    <row r="9" spans="1:6" ht="30" customHeight="1" thickBot="1" x14ac:dyDescent="0.35">
      <c r="A9" s="3"/>
      <c r="B9" s="12" t="s">
        <v>11</v>
      </c>
      <c r="C9" s="13">
        <f>+C7+C8+E4</f>
        <v>5.34</v>
      </c>
      <c r="D9" s="5"/>
    </row>
    <row r="11" spans="1:6" ht="30" customHeight="1" thickBot="1" x14ac:dyDescent="0.35"/>
    <row r="12" spans="1:6" ht="20.100000000000001" customHeight="1" x14ac:dyDescent="0.3">
      <c r="B12" s="30" t="s">
        <v>0</v>
      </c>
      <c r="C12" s="30"/>
      <c r="D12" s="9"/>
      <c r="E12" s="25" t="s">
        <v>4</v>
      </c>
      <c r="F12" s="25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20" t="s">
        <v>12</v>
      </c>
      <c r="C14" s="7">
        <v>6753051.6500000004</v>
      </c>
      <c r="D14" s="4"/>
      <c r="E14" s="20" t="s">
        <v>12</v>
      </c>
      <c r="F14" s="7">
        <f>+-Income2[[#This Row],[Износ]]</f>
        <v>-6753051.6500000004</v>
      </c>
    </row>
    <row r="15" spans="1:6" s="4" customFormat="1" ht="20.100000000000001" customHeight="1" x14ac:dyDescent="0.3">
      <c r="B15" s="21" t="s">
        <v>13</v>
      </c>
      <c r="C15" s="17">
        <v>162664.29999999999</v>
      </c>
      <c r="E15" s="21" t="s">
        <v>13</v>
      </c>
      <c r="F15" s="17">
        <f>-Income2[[#This Row],[Износ]]</f>
        <v>-162664.29999999999</v>
      </c>
    </row>
    <row r="16" spans="1:6" s="4" customFormat="1" ht="20.100000000000001" customHeight="1" x14ac:dyDescent="0.3">
      <c r="B16" s="23" t="s">
        <v>14</v>
      </c>
      <c r="C16" s="7">
        <v>560839.96</v>
      </c>
      <c r="E16" s="20" t="s">
        <v>14</v>
      </c>
      <c r="F16" s="7">
        <f>-Income2[[#This Row],[Износ]]</f>
        <v>-560839.96</v>
      </c>
    </row>
    <row r="17" spans="2:6" ht="20.100000000000001" customHeight="1" x14ac:dyDescent="0.3">
      <c r="B17" s="31" t="s">
        <v>15</v>
      </c>
      <c r="C17" s="17">
        <v>30402.22</v>
      </c>
      <c r="D17" s="4"/>
      <c r="E17" s="21" t="s">
        <v>15</v>
      </c>
      <c r="F17" s="17">
        <f>-Income2[[#This Row],[Износ]]</f>
        <v>-30402.22</v>
      </c>
    </row>
    <row r="18" spans="2:6" ht="20.100000000000001" customHeight="1" x14ac:dyDescent="0.3">
      <c r="B18" s="8" t="s">
        <v>1</v>
      </c>
      <c r="C18" s="7">
        <f>+SUM(C14:C17)</f>
        <v>7506958.1299999999</v>
      </c>
      <c r="D18" s="4"/>
      <c r="E18" s="22"/>
      <c r="F18" s="7">
        <v>0</v>
      </c>
    </row>
    <row r="19" spans="2:6" ht="20.100000000000001" customHeight="1" x14ac:dyDescent="0.3">
      <c r="D19" s="4"/>
      <c r="E19" s="16"/>
      <c r="F19" s="17">
        <v>0</v>
      </c>
    </row>
    <row r="20" spans="2:6" ht="20.100000000000001" customHeight="1" x14ac:dyDescent="0.3">
      <c r="D20" s="4"/>
      <c r="E20" s="4"/>
      <c r="F20" s="7">
        <v>0</v>
      </c>
    </row>
    <row r="21" spans="2:6" ht="20.100000000000001" customHeight="1" x14ac:dyDescent="0.3">
      <c r="D21" s="4"/>
      <c r="E21" s="16"/>
      <c r="F21" s="17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6"/>
      <c r="F23" s="17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6" t="s">
        <v>1</v>
      </c>
      <c r="F25" s="17">
        <f>SUM(F14:F24)</f>
        <v>-7506958.1299999999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purl.org/dc/elements/1.1/"/>
    <ds:schemaRef ds:uri="16c05727-aa75-4e4a-9b5f-8a80a1165891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1af3243-3dd4-4a8d-8c0d-dd76da1f02a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ПЛАТЕ У СЛУЧАЈУ БЛОКАДЕ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2024-02-02T09:15:43Z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