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Ledger" sheetId="2" r:id="rId5"/>
    <sheet name="Master" sheetId="3" r:id="rId6"/>
    <sheet name="Income" sheetId="4" r:id="rId7"/>
    <sheet name="Luce" sheetId="5" r:id="rId8"/>
    <sheet name="Hillcrest" sheetId="6" r:id="rId9"/>
    <sheet name="Pine" sheetId="7" r:id="rId10"/>
    <sheet name="General Fund" sheetId="8" r:id="rId11"/>
    <sheet name="Teacher Funds" sheetId="9" r:id="rId12"/>
  </sheets>
</workbook>
</file>

<file path=xl/sharedStrings.xml><?xml version="1.0" encoding="utf-8"?>
<sst xmlns="http://schemas.openxmlformats.org/spreadsheetml/2006/main" uniqueCount="371">
  <si>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</si>
  <si>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</si>
  <si>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</si>
  <si>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</si>
  <si>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Export Summary</t>
  </si>
  <si>
    <t>Table 1</t>
  </si>
  <si>
    <t>Ledger</t>
  </si>
  <si>
    <r>
      <rPr>
        <u val="single"/>
        <sz val="12"/>
        <color indexed="11"/>
        <rFont val="Helvetica Neue"/>
      </rPr>
      <t>Ledger</t>
    </r>
  </si>
  <si>
    <t>Master</t>
  </si>
  <si>
    <r>
      <rPr>
        <u val="single"/>
        <sz val="12"/>
        <color indexed="11"/>
        <rFont val="Helvetica Neue"/>
      </rPr>
      <t>Master</t>
    </r>
  </si>
  <si>
    <t>Income</t>
  </si>
  <si>
    <r>
      <rPr>
        <u val="single"/>
        <sz val="12"/>
        <color indexed="11"/>
        <rFont val="Helvetica Neue"/>
      </rPr>
      <t>Income</t>
    </r>
  </si>
  <si>
    <t>Luce</t>
  </si>
  <si>
    <r>
      <rPr>
        <u val="single"/>
        <sz val="12"/>
        <color indexed="11"/>
        <rFont val="Helvetica Neue"/>
      </rPr>
      <t>Luce</t>
    </r>
  </si>
  <si>
    <t>Hillcrest</t>
  </si>
  <si>
    <r>
      <rPr>
        <u val="single"/>
        <sz val="12"/>
        <color indexed="11"/>
        <rFont val="Helvetica Neue"/>
      </rPr>
      <t>Hillcrest</t>
    </r>
  </si>
  <si>
    <t>Pine</t>
  </si>
  <si>
    <r>
      <rPr>
        <u val="single"/>
        <sz val="12"/>
        <color indexed="11"/>
        <rFont val="Helvetica Neue"/>
      </rPr>
      <t>Pine</t>
    </r>
  </si>
  <si>
    <t>General Fund</t>
  </si>
  <si>
    <r>
      <rPr>
        <u val="single"/>
        <sz val="12"/>
        <color indexed="11"/>
        <rFont val="Helvetica Neue"/>
      </rPr>
      <t>General Fund</t>
    </r>
  </si>
  <si>
    <t>Teacher Funds</t>
  </si>
  <si>
    <r>
      <rPr>
        <u val="single"/>
        <sz val="12"/>
        <color indexed="11"/>
        <rFont val="Helvetica Neue"/>
      </rPr>
      <t>Teacher Funds</t>
    </r>
  </si>
  <si>
    <t>AEPTO 2022 – 2023 Budget</t>
  </si>
  <si>
    <t>Total Debits</t>
  </si>
  <si>
    <t>Total Deposits</t>
  </si>
  <si>
    <t>Date of Transaction</t>
  </si>
  <si>
    <t>Line Item</t>
  </si>
  <si>
    <t>Description</t>
  </si>
  <si>
    <t>Debit</t>
  </si>
  <si>
    <t>Deposit</t>
  </si>
  <si>
    <t>Clear</t>
  </si>
  <si>
    <t>Starting Cash Balance</t>
  </si>
  <si>
    <t>Amazon Capital Services</t>
  </si>
  <si>
    <t>x</t>
  </si>
  <si>
    <t xml:space="preserve">Emily Adams </t>
  </si>
  <si>
    <t>John Helinski</t>
  </si>
  <si>
    <t>Sarah Rogers</t>
  </si>
  <si>
    <t>Bryant Greiner</t>
  </si>
  <si>
    <t>April Draher</t>
  </si>
  <si>
    <t>Rachel Krieg</t>
  </si>
  <si>
    <t>Samantha Burkett</t>
  </si>
  <si>
    <t>Brian Burkett</t>
  </si>
  <si>
    <t>Hailie Peitsch</t>
  </si>
  <si>
    <t>Amanda Salisbury</t>
  </si>
  <si>
    <t>Derek Booms</t>
  </si>
  <si>
    <t>Interest August</t>
  </si>
  <si>
    <t>Stop Payment Fee (Paige Sowders)</t>
  </si>
  <si>
    <t>Kristie Hancock</t>
  </si>
  <si>
    <t>Kristin Case</t>
  </si>
  <si>
    <t>202 / 207</t>
  </si>
  <si>
    <t>Kaleigh Schneider</t>
  </si>
  <si>
    <t>202: $122.10, 207: $45.13</t>
  </si>
  <si>
    <t>216/ 203</t>
  </si>
  <si>
    <t>Cody Nevins</t>
  </si>
  <si>
    <t>203: $15.89, 216: $11.25</t>
  </si>
  <si>
    <t>218/  220</t>
  </si>
  <si>
    <t>Jill Johnston</t>
  </si>
  <si>
    <t>218: $279.16, 220: $767.44</t>
  </si>
  <si>
    <t>Jennifer Wolfe</t>
  </si>
  <si>
    <t>Science Alive</t>
  </si>
  <si>
    <t>Copies</t>
  </si>
  <si>
    <t>Jennie Wickes</t>
  </si>
  <si>
    <t>Hannah Tennant</t>
  </si>
  <si>
    <t>Danette Guild-Hubbard</t>
  </si>
  <si>
    <t>Angela Elsea</t>
  </si>
  <si>
    <t>Emily Terres</t>
  </si>
  <si>
    <t>207 / 203</t>
  </si>
  <si>
    <t>Denise Carroll</t>
  </si>
  <si>
    <t>207: $50.00, 203: $49.14</t>
  </si>
  <si>
    <t>Kylee Bebow</t>
  </si>
  <si>
    <t>Stephan Hyde</t>
  </si>
  <si>
    <t>Trenton Bergey</t>
  </si>
  <si>
    <t>Steven Lee Myers, Jr.</t>
  </si>
  <si>
    <t>Stephanie Truckner</t>
  </si>
  <si>
    <t>Heidi Barnaby</t>
  </si>
  <si>
    <t>414/ 307/ 207</t>
  </si>
  <si>
    <t>Screen and Stitch</t>
  </si>
  <si>
    <t>414: $1334, 307: 345.50, 207: 345.50 Authorized on 1/7/23 added 16.88 to budget linek 207 and 307</t>
  </si>
  <si>
    <t>Donuts with Grownups Donation</t>
  </si>
  <si>
    <t>Rebecca Gulick</t>
  </si>
  <si>
    <t>Kathy Kae</t>
  </si>
  <si>
    <t>CMU Center of Excellence</t>
  </si>
  <si>
    <t>Alma Public Schools</t>
  </si>
  <si>
    <t>October Interest</t>
  </si>
  <si>
    <t>Andrea Douglass</t>
  </si>
  <si>
    <t>Taneille Hohlbein</t>
  </si>
  <si>
    <t>Janet Defever</t>
  </si>
  <si>
    <t>website</t>
  </si>
  <si>
    <t xml:space="preserve">Kendall Trefil </t>
  </si>
  <si>
    <t>Shannon Kievit</t>
  </si>
  <si>
    <t>Michele Ringle</t>
  </si>
  <si>
    <t>Mark Lane</t>
  </si>
  <si>
    <t>Polar Express Field Trip</t>
  </si>
  <si>
    <t>Jennifer Ferguson</t>
  </si>
  <si>
    <t>Scholastic Book Fair</t>
  </si>
  <si>
    <t>Roxann Harrington</t>
  </si>
  <si>
    <t>Emily Snider</t>
  </si>
  <si>
    <t>102 / 108</t>
  </si>
  <si>
    <t>102: $9.49, 108:28.50</t>
  </si>
  <si>
    <t>Interest November</t>
  </si>
  <si>
    <t>Hillcrest Book Fair Deposit</t>
  </si>
  <si>
    <t>Pine Avenue Book Fair Deposit</t>
  </si>
  <si>
    <t>December Interest</t>
  </si>
  <si>
    <t>Eva Charkowske</t>
  </si>
  <si>
    <t>Krisite Hancock</t>
  </si>
  <si>
    <t>copies</t>
  </si>
  <si>
    <t>Boxtops</t>
  </si>
  <si>
    <t>X</t>
  </si>
  <si>
    <t>January Interest</t>
  </si>
  <si>
    <t>September Interest</t>
  </si>
  <si>
    <t>Lesil Miller</t>
  </si>
  <si>
    <t>Alexandria Loonsfoot</t>
  </si>
  <si>
    <t>Jon Studebaker</t>
  </si>
  <si>
    <t>Paper Mache Masks</t>
  </si>
  <si>
    <t>Pam Engel</t>
  </si>
  <si>
    <t>Barb Lowe</t>
  </si>
  <si>
    <t>306/ 303</t>
  </si>
  <si>
    <t>306: $150.43, 303: $10.99</t>
  </si>
  <si>
    <t>Linda Hoffman</t>
  </si>
  <si>
    <t>Josh Funk</t>
  </si>
  <si>
    <t>February Interest</t>
  </si>
  <si>
    <t>Central Michigan University</t>
  </si>
  <si>
    <t>Central Michigan University Museum</t>
  </si>
  <si>
    <t>Jolene Aylor</t>
  </si>
  <si>
    <t>Theresa Goeker</t>
  </si>
  <si>
    <t>109 and 102</t>
  </si>
  <si>
    <t>Jillian Luplow</t>
  </si>
  <si>
    <t>109: 23.88, 102: 180.0</t>
  </si>
  <si>
    <t>Brandy Shaw</t>
  </si>
  <si>
    <t>403 and 303</t>
  </si>
  <si>
    <t>403: 112.56, 303: 180.00</t>
  </si>
  <si>
    <t>Melissa Sherwood</t>
  </si>
  <si>
    <t>Michelle Northrop</t>
  </si>
  <si>
    <t>416 and 401</t>
  </si>
  <si>
    <t>416: 161.08, 401: 269.46</t>
  </si>
  <si>
    <t>207 206</t>
  </si>
  <si>
    <t>206: 166.61, 207: 277.85</t>
  </si>
  <si>
    <t>Alma Public Schools Transportation</t>
  </si>
  <si>
    <t>Melissa Gustavison</t>
  </si>
  <si>
    <t>Andrea Oswald</t>
  </si>
  <si>
    <t>John Ball Zoo</t>
  </si>
  <si>
    <t>March Interest</t>
  </si>
  <si>
    <t>Mancino’s Pizza and Ginders</t>
  </si>
  <si>
    <t>212. 203</t>
  </si>
  <si>
    <t>212: $124.47, 203: $69.66</t>
  </si>
  <si>
    <t>Laura Lyon</t>
  </si>
  <si>
    <t>Credit Card</t>
  </si>
  <si>
    <t>Mt. Pleasant Discovery Museum</t>
  </si>
  <si>
    <t>202 203 216</t>
  </si>
  <si>
    <t xml:space="preserve">216: 59.99 202: </t>
  </si>
  <si>
    <t>Grand Rapids Museum</t>
  </si>
  <si>
    <t>Kristie Falor</t>
  </si>
  <si>
    <t>Lisa Fenby</t>
  </si>
  <si>
    <t>Alley T Screen Printing and Emroidery</t>
  </si>
  <si>
    <t>105 106</t>
  </si>
  <si>
    <t>Fun Run Shout Outs</t>
  </si>
  <si>
    <t>Budget 2022–23</t>
  </si>
  <si>
    <t>Updated 5/14/23</t>
  </si>
  <si>
    <t xml:space="preserve">   </t>
  </si>
  <si>
    <t>Summary</t>
  </si>
  <si>
    <t>TOTAL</t>
  </si>
  <si>
    <t>LUCE</t>
  </si>
  <si>
    <t>HILLCREST</t>
  </si>
  <si>
    <t>PINE</t>
  </si>
  <si>
    <t>PTO</t>
  </si>
  <si>
    <t xml:space="preserve">Starting Cash Balance: </t>
  </si>
  <si>
    <t>Budgeted for 2022-2023</t>
  </si>
  <si>
    <t>Total Budget Spent</t>
  </si>
  <si>
    <t>Budget Remaining</t>
  </si>
  <si>
    <t>Reserves for 2022-2023</t>
  </si>
  <si>
    <t>Total Reserves Spent</t>
  </si>
  <si>
    <t>Reserves Remaining</t>
  </si>
  <si>
    <t>Cash Balance Remaining</t>
  </si>
  <si>
    <t>adds cleared totals from this page minus fundraiser bills and bookfair bills</t>
  </si>
  <si>
    <t>Ledger Total Debits</t>
  </si>
  <si>
    <t>Ledger Total Deposits</t>
  </si>
  <si>
    <t>Ledger Balance</t>
  </si>
  <si>
    <t>Starting Balance + Deposits – Debits</t>
  </si>
  <si>
    <t>2021-2022</t>
  </si>
  <si>
    <t>Goals</t>
  </si>
  <si>
    <t>Gross</t>
  </si>
  <si>
    <t>Expenses</t>
  </si>
  <si>
    <t>Budget</t>
  </si>
  <si>
    <t>Net</t>
  </si>
  <si>
    <t>Interest</t>
  </si>
  <si>
    <t>variable</t>
  </si>
  <si>
    <r>
      <rPr>
        <sz val="14"/>
        <color indexed="8"/>
        <rFont val="Arial"/>
      </rPr>
      <t>variable</t>
    </r>
  </si>
  <si>
    <t>Fundraisers</t>
  </si>
  <si>
    <t>Box Tops</t>
  </si>
  <si>
    <t>Carnival</t>
  </si>
  <si>
    <t>Book Fair</t>
  </si>
  <si>
    <t>Donations</t>
  </si>
  <si>
    <t>Fun Run</t>
  </si>
  <si>
    <t>Shoe Box Recycling</t>
  </si>
  <si>
    <t>Total</t>
  </si>
  <si>
    <t>Luce Road ECLC</t>
  </si>
  <si>
    <t>Annual Budget</t>
  </si>
  <si>
    <t>Total Expenses</t>
  </si>
  <si>
    <t>Cleared Expenses</t>
  </si>
  <si>
    <t>Available Budget</t>
  </si>
  <si>
    <t>Principal Fund</t>
  </si>
  <si>
    <t>PS-K Team Fund*</t>
  </si>
  <si>
    <t>1st Grade Team Fund*</t>
  </si>
  <si>
    <t>Preschool Field Trips</t>
  </si>
  <si>
    <t>Kindergarten Field Trips</t>
  </si>
  <si>
    <t>1st Grade Field Trips</t>
  </si>
  <si>
    <t>Reading Month</t>
  </si>
  <si>
    <t>General Assembly</t>
  </si>
  <si>
    <t>Gingerbread House Day K</t>
  </si>
  <si>
    <t>PACK/RAZ Reading Program</t>
  </si>
  <si>
    <t>Literacy Lounge/Other Books</t>
  </si>
  <si>
    <t>Science alive increase</t>
  </si>
  <si>
    <t>Fall Festival</t>
  </si>
  <si>
    <t>Farm Day</t>
  </si>
  <si>
    <t>Masonic Intergen. Trips</t>
  </si>
  <si>
    <t>First Day of PS/K/1st Books</t>
  </si>
  <si>
    <t>Author</t>
  </si>
  <si>
    <t>Bi Annual Reindeer Visit</t>
  </si>
  <si>
    <t>Student Bookfair Fund</t>
  </si>
  <si>
    <t>**Fundraiser Bonus (Tech/Book Fund)</t>
  </si>
  <si>
    <t>Library/Media Fund</t>
  </si>
  <si>
    <t>**Reserved Library/Media</t>
  </si>
  <si>
    <t>Building/Playground</t>
  </si>
  <si>
    <t>**Reserved Bldg/Playground</t>
  </si>
  <si>
    <t>**Total Reserves</t>
  </si>
  <si>
    <t>Total Budgeted</t>
  </si>
  <si>
    <t xml:space="preserve"> Total</t>
  </si>
  <si>
    <t>Hillcrest Elementary</t>
  </si>
  <si>
    <t>2nd Grade Team Fund*</t>
  </si>
  <si>
    <t>3rd Grade Team Fund*</t>
  </si>
  <si>
    <t>2nd Grade Field Trips</t>
  </si>
  <si>
    <t>3rd Grade Field Trips</t>
  </si>
  <si>
    <t>CMU STEM Experiences</t>
  </si>
  <si>
    <t>Fine Arts Day</t>
  </si>
  <si>
    <t>2nd Grade PACK Program</t>
  </si>
  <si>
    <t>Science Night</t>
  </si>
  <si>
    <t>Student Council</t>
  </si>
  <si>
    <t>Book Fund for Each Student</t>
  </si>
  <si>
    <t>Pine Avenue Elementary</t>
  </si>
  <si>
    <t>4th Grade Team Fund*</t>
  </si>
  <si>
    <t>5th Grade Team Fund*</t>
  </si>
  <si>
    <t>4th Grade Field Trips</t>
  </si>
  <si>
    <t>5th Grade Field Trips</t>
  </si>
  <si>
    <t>Science Fair &amp; Engineering</t>
  </si>
  <si>
    <t>5th Grade Camp</t>
  </si>
  <si>
    <t>PTO/Parent Involvement</t>
  </si>
  <si>
    <t>$600 for new website</t>
  </si>
  <si>
    <t>Art Reach</t>
  </si>
  <si>
    <t>**Reserved Art Reach</t>
  </si>
  <si>
    <t>Art Fund</t>
  </si>
  <si>
    <t>Childcare</t>
  </si>
  <si>
    <t>(net amout to show tax budget used)</t>
  </si>
  <si>
    <t>Fundraiser</t>
  </si>
  <si>
    <t>Teacher Appreciation</t>
  </si>
  <si>
    <t>Student Recognition (ROARS)</t>
  </si>
  <si>
    <t>ROARS Shirts</t>
  </si>
  <si>
    <t>XtraMath Incentives</t>
  </si>
  <si>
    <t>Stock the Lounge</t>
  </si>
  <si>
    <t>Donuts with Grownups</t>
  </si>
  <si>
    <t>* Team Funds are $180 per teacher for classroom expenses</t>
  </si>
  <si>
    <t>** Reserved Funds carry over from year to year up to a set maximum</t>
  </si>
  <si>
    <t>Aug</t>
  </si>
  <si>
    <t>Sept</t>
  </si>
  <si>
    <t>Oct</t>
  </si>
  <si>
    <t>Nov</t>
  </si>
  <si>
    <t>Dec</t>
  </si>
  <si>
    <t>Jan</t>
  </si>
  <si>
    <t>Feb</t>
  </si>
  <si>
    <t>Mar</t>
  </si>
  <si>
    <t>Apr</t>
  </si>
  <si>
    <t>May</t>
  </si>
  <si>
    <t>June</t>
  </si>
  <si>
    <t>July</t>
  </si>
  <si>
    <t>Cleared</t>
  </si>
  <si>
    <t>Goal</t>
  </si>
  <si>
    <t xml:space="preserve"> Fundraiser</t>
  </si>
  <si>
    <t xml:space="preserve">Author </t>
  </si>
  <si>
    <t>Budgeted</t>
  </si>
  <si>
    <t>Remaining</t>
  </si>
  <si>
    <t>PS-K Team Fund</t>
  </si>
  <si>
    <t>1st Grade Team Fund</t>
  </si>
  <si>
    <t>Kindgerarten Field Trips</t>
  </si>
  <si>
    <t>Bi-Annual Reindeer Visit</t>
  </si>
  <si>
    <t>**Technology/Book Fund</t>
  </si>
  <si>
    <t>Principal &amp; Team Funds</t>
  </si>
  <si>
    <t>Principal</t>
  </si>
  <si>
    <t>Tia Hahn</t>
  </si>
  <si>
    <t xml:space="preserve">PS-K </t>
  </si>
  <si>
    <t>Emily Haelterman</t>
  </si>
  <si>
    <t>Heather Hutchins</t>
  </si>
  <si>
    <t>ECSpEd – Ashley Little</t>
  </si>
  <si>
    <t>Alina Bodeis</t>
  </si>
  <si>
    <t>Rebekah (Eva) Charkowske</t>
  </si>
  <si>
    <t>Krystal Hilliard</t>
  </si>
  <si>
    <t>Theresa Goecker</t>
  </si>
  <si>
    <t>Allison Lebron</t>
  </si>
  <si>
    <t>K specials – Meghan Slater</t>
  </si>
  <si>
    <t>PS-K Total</t>
  </si>
  <si>
    <t>1st Grade</t>
  </si>
  <si>
    <t>Kari Bell</t>
  </si>
  <si>
    <t>Chasta Langworthy</t>
  </si>
  <si>
    <t>Grant Gage</t>
  </si>
  <si>
    <t>Literacy Coach-Heidi Barnaby</t>
  </si>
  <si>
    <t>Title- Lisa Fenby</t>
  </si>
  <si>
    <t>SpEd – Rebecca Gulick</t>
  </si>
  <si>
    <t>MTSS- Krtistie Hancock</t>
  </si>
  <si>
    <t>1st Grade Total</t>
  </si>
  <si>
    <t>Field Trips</t>
  </si>
  <si>
    <t>Preschool Field Trip</t>
  </si>
  <si>
    <t>Preschool Field Trip Busing</t>
  </si>
  <si>
    <t>Kindergarten Field Trip</t>
  </si>
  <si>
    <t>Kindergarten Field Trip Busing</t>
  </si>
  <si>
    <t>1st Grade Field Trip</t>
  </si>
  <si>
    <t>1st Grade Field Trip Busing</t>
  </si>
  <si>
    <t>2nd Grade Team Fund</t>
  </si>
  <si>
    <t>3rd Grade Team Fund</t>
  </si>
  <si>
    <t>2nd Grade</t>
  </si>
  <si>
    <t>Hallie Peitsch</t>
  </si>
  <si>
    <t xml:space="preserve">Mackenzie Kindel </t>
  </si>
  <si>
    <t>Kendall (Vedrode) Trefil</t>
  </si>
  <si>
    <t>Music – Amanda Salisbury</t>
  </si>
  <si>
    <t>PE – Jenny Tomanek</t>
  </si>
  <si>
    <t>SpEd - Jill Sandro</t>
  </si>
  <si>
    <t>SpEd - Kaleigh schneider</t>
  </si>
  <si>
    <t>SpEd- Sophia Culp</t>
  </si>
  <si>
    <t>2nd Grade Total</t>
  </si>
  <si>
    <t>3rd Grade</t>
  </si>
  <si>
    <t>Stacey Graham</t>
  </si>
  <si>
    <t>Title – Jill Johnson</t>
  </si>
  <si>
    <t>RESD – Nichole Howard</t>
  </si>
  <si>
    <t>Literacy Coach- Michele Ringle</t>
  </si>
  <si>
    <t>MTSS-Cody Nevins</t>
  </si>
  <si>
    <t>3rd Grade Total</t>
  </si>
  <si>
    <t>FT 2nd (Field trip)</t>
  </si>
  <si>
    <t>FT 2nd (Field Trip Busing)</t>
  </si>
  <si>
    <t>FT 3rd (Field Trip)</t>
  </si>
  <si>
    <t>FT 3rd (Field Trip Busing)</t>
  </si>
  <si>
    <t>4th Grade Team Fund</t>
  </si>
  <si>
    <t>5th Grade Team Fund</t>
  </si>
  <si>
    <t>Angie Adams</t>
  </si>
  <si>
    <t>4th Grade</t>
  </si>
  <si>
    <t>Emily Adams</t>
  </si>
  <si>
    <t>Rebecca Adkins</t>
  </si>
  <si>
    <t>Barbara Lowe</t>
  </si>
  <si>
    <t>Angela Stephens</t>
  </si>
  <si>
    <t>Krista Wilson</t>
  </si>
  <si>
    <t>SpEd – Alex Loonsfoot</t>
  </si>
  <si>
    <t>SpEd – Stephanie Hoyt</t>
  </si>
  <si>
    <t>SpEd – 1/2 time, Bree Nevins</t>
  </si>
  <si>
    <t>MTSS-Paige Sowders</t>
  </si>
  <si>
    <t>4th Grade Total</t>
  </si>
  <si>
    <t>5th Grade</t>
  </si>
  <si>
    <t>Matthew Stevenson</t>
  </si>
  <si>
    <t>Pamela Engel</t>
  </si>
  <si>
    <t>Donnielle Fornusek</t>
  </si>
  <si>
    <t>Mark Kemler</t>
  </si>
  <si>
    <t>Daniel Taylor</t>
  </si>
  <si>
    <t>Art – John Studebaker</t>
  </si>
  <si>
    <t>PE – Emily Terres</t>
  </si>
  <si>
    <t>Title – Kristin Case</t>
  </si>
  <si>
    <t>Title – Taneille Hohlbein</t>
  </si>
  <si>
    <t>Literacy Coach-Cheryl Irvin</t>
  </si>
  <si>
    <t>5th Grade Total</t>
  </si>
  <si>
    <t>4th Grade Field Trip</t>
  </si>
  <si>
    <t>4th Grade Field Trip Busing</t>
  </si>
  <si>
    <t>5th Grade Field Trip</t>
  </si>
  <si>
    <t>5th Grade Field Trip Busing</t>
  </si>
  <si>
    <t>600 towards website over 10 years</t>
  </si>
  <si>
    <t>(incl BF income to show remaining avail budget)</t>
  </si>
  <si>
    <t xml:space="preserve">Copies </t>
  </si>
  <si>
    <t>Student Recognition (ROARS</t>
  </si>
</sst>
</file>

<file path=xl/styles.xml><?xml version="1.0" encoding="utf-8"?>
<styleSheet xmlns="http://schemas.openxmlformats.org/spreadsheetml/2006/main">
  <numFmts count="5">
    <numFmt numFmtId="0" formatCode="General"/>
    <numFmt numFmtId="59" formatCode="&quot;$&quot;#,##0.00"/>
    <numFmt numFmtId="60" formatCode="&quot;$&quot;#,##0.00;&quot;-&quot;&quot;$&quot;#,##0.00"/>
    <numFmt numFmtId="61" formatCode="#,###.00"/>
    <numFmt numFmtId="62" formatCode="&quot; &quot;&quot;$&quot;* #,##0.00&quot; &quot;;&quot; &quot;&quot;$&quot;* (#,##0.00);&quot; &quot;&quot;$&quot;* &quot;-&quot;??&quot; &quot;"/>
  </numFmts>
  <fonts count="16">
    <font>
      <sz val="11"/>
      <color indexed="8"/>
      <name val="Helvetica Neue"/>
    </font>
    <font>
      <sz val="12"/>
      <color indexed="8"/>
      <name val="Helvetica Neue"/>
    </font>
    <font>
      <sz val="14"/>
      <color indexed="8"/>
      <name val="Helvetica Neue"/>
    </font>
    <font>
      <u val="single"/>
      <sz val="12"/>
      <color indexed="11"/>
      <name val="Helvetica Neue"/>
    </font>
    <font>
      <sz val="15"/>
      <color indexed="8"/>
      <name val="Calibri"/>
    </font>
    <font>
      <sz val="10"/>
      <color indexed="8"/>
      <name val="Helvetica Neue"/>
    </font>
    <font>
      <b val="1"/>
      <sz val="24"/>
      <color indexed="8"/>
      <name val="Helvetica Neue"/>
    </font>
    <font>
      <b val="1"/>
      <sz val="14"/>
      <color indexed="8"/>
      <name val="Arial"/>
    </font>
    <font>
      <b val="1"/>
      <sz val="10"/>
      <color indexed="8"/>
      <name val="Helvetica Neue"/>
    </font>
    <font>
      <sz val="14"/>
      <color indexed="8"/>
      <name val="Arial"/>
    </font>
    <font>
      <b val="1"/>
      <sz val="22"/>
      <color indexed="8"/>
      <name val="Helvetica Neue"/>
    </font>
    <font>
      <sz val="14"/>
      <color indexed="19"/>
      <name val="Arial"/>
    </font>
    <font>
      <b val="1"/>
      <sz val="18"/>
      <color indexed="8"/>
      <name val="Helvetica Neue"/>
    </font>
    <font>
      <b val="1"/>
      <sz val="16"/>
      <color indexed="8"/>
      <name val="Arial"/>
    </font>
    <font>
      <sz val="12"/>
      <color indexed="8"/>
      <name val="Arial"/>
    </font>
    <font>
      <b val="1"/>
      <sz val="14"/>
      <color indexed="19"/>
      <name val="Arial"/>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20"/>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s>
  <borders count="38">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color indexed="14"/>
      </left>
      <right>
        <color indexed="14"/>
      </right>
      <top style="thin">
        <color indexed="8"/>
      </top>
      <bottom style="thin">
        <color indexed="8"/>
      </bottom>
      <diagonal/>
    </border>
    <border>
      <left style="thin">
        <color indexed="16"/>
      </left>
      <right style="thin">
        <color indexed="16"/>
      </right>
      <top style="thin">
        <color indexed="16"/>
      </top>
      <bottom style="thin">
        <color indexed="16"/>
      </bottom>
      <diagonal/>
    </border>
    <border>
      <left/>
      <right style="thin">
        <color indexed="16"/>
      </right>
      <top style="thin">
        <color indexed="16"/>
      </top>
      <bottom style="thin">
        <color indexed="16"/>
      </bottom>
      <diagonal/>
    </border>
    <border>
      <left/>
      <right style="thin">
        <color indexed="16"/>
      </right>
      <top style="thin">
        <color indexed="16"/>
      </top>
      <bottom/>
      <diagonal/>
    </border>
    <border>
      <left/>
      <right style="thin">
        <color indexed="16"/>
      </right>
      <top/>
      <bottom/>
      <diagonal/>
    </border>
    <border>
      <left style="thin">
        <color indexed="16"/>
      </left>
      <right/>
      <top style="thin">
        <color indexed="12"/>
      </top>
      <bottom/>
      <diagonal/>
    </border>
    <border>
      <left style="thin">
        <color indexed="16"/>
      </left>
      <right/>
      <top/>
      <bottom/>
      <diagonal/>
    </border>
    <border>
      <left style="thin">
        <color indexed="12"/>
      </left>
      <right/>
      <top style="thin">
        <color indexed="16"/>
      </top>
      <bottom/>
      <diagonal/>
    </border>
    <border>
      <left/>
      <right/>
      <top style="thin">
        <color indexed="16"/>
      </top>
      <bottom/>
      <diagonal/>
    </border>
    <border>
      <left style="thin">
        <color indexed="12"/>
      </left>
      <right/>
      <top style="thin">
        <color indexed="16"/>
      </top>
      <bottom style="thin">
        <color indexed="16"/>
      </bottom>
      <diagonal/>
    </border>
    <border>
      <left/>
      <right/>
      <top style="thin">
        <color indexed="16"/>
      </top>
      <bottom style="thin">
        <color indexed="16"/>
      </bottom>
      <diagonal/>
    </border>
    <border>
      <left style="thin">
        <color indexed="16"/>
      </left>
      <right style="thin">
        <color indexed="16"/>
      </right>
      <top style="thin">
        <color indexed="16"/>
      </top>
      <bottom style="thin">
        <color indexed="15"/>
      </bottom>
      <diagonal/>
    </border>
    <border>
      <left style="thin">
        <color indexed="16"/>
      </left>
      <right style="thin">
        <color indexed="15"/>
      </right>
      <top style="thin">
        <color indexed="16"/>
      </top>
      <bottom style="thin">
        <color indexed="16"/>
      </bottom>
      <diagonal/>
    </border>
    <border>
      <left style="thin">
        <color indexed="15"/>
      </left>
      <right style="thin">
        <color indexed="15"/>
      </right>
      <top style="thin">
        <color indexed="15"/>
      </top>
      <bottom style="thin">
        <color indexed="15"/>
      </bottom>
      <diagonal/>
    </border>
    <border>
      <left style="thin">
        <color indexed="15"/>
      </left>
      <right/>
      <top/>
      <bottom/>
      <diagonal/>
    </border>
    <border>
      <left style="thin">
        <color indexed="16"/>
      </left>
      <right style="thin">
        <color indexed="16"/>
      </right>
      <top style="thin">
        <color indexed="15"/>
      </top>
      <bottom style="thin">
        <color indexed="15"/>
      </bottom>
      <diagonal/>
    </border>
    <border>
      <left style="thin">
        <color indexed="16"/>
      </left>
      <right style="thin">
        <color indexed="16"/>
      </right>
      <top style="thin">
        <color indexed="15"/>
      </top>
      <bottom style="thin">
        <color indexed="16"/>
      </bottom>
      <diagonal/>
    </border>
    <border>
      <left style="thin">
        <color indexed="12"/>
      </left>
      <right/>
      <top style="thin">
        <color indexed="16"/>
      </top>
      <bottom style="thin">
        <color indexed="12"/>
      </bottom>
      <diagonal/>
    </border>
    <border>
      <left/>
      <right/>
      <top style="thin">
        <color indexed="16"/>
      </top>
      <bottom style="thin">
        <color indexed="12"/>
      </bottom>
      <diagonal/>
    </border>
    <border>
      <left style="thin">
        <color indexed="15"/>
      </left>
      <right style="thin">
        <color indexed="15"/>
      </right>
      <top style="thin">
        <color indexed="16"/>
      </top>
      <bottom style="thin">
        <color indexed="15"/>
      </bottom>
      <diagonal/>
    </border>
    <border>
      <left style="thin">
        <color indexed="16"/>
      </left>
      <right/>
      <top/>
      <bottom style="thin">
        <color indexed="12"/>
      </bottom>
      <diagonal/>
    </border>
    <border>
      <left style="thin">
        <color indexed="15"/>
      </left>
      <right style="thin">
        <color indexed="15"/>
      </right>
      <top style="thin">
        <color indexed="16"/>
      </top>
      <bottom style="thin">
        <color indexed="16"/>
      </bottom>
      <diagonal/>
    </border>
    <border>
      <left style="thin">
        <color indexed="16"/>
      </left>
      <right style="thin">
        <color indexed="12"/>
      </right>
      <top style="thin">
        <color indexed="12"/>
      </top>
      <bottom/>
      <diagonal/>
    </border>
    <border>
      <left style="thin">
        <color indexed="16"/>
      </left>
      <right style="thin">
        <color indexed="12"/>
      </right>
      <top/>
      <bottom/>
      <diagonal/>
    </border>
    <border>
      <left style="thin">
        <color indexed="16"/>
      </left>
      <right style="thin">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s>
  <cellStyleXfs count="1">
    <xf numFmtId="0" fontId="0" applyNumberFormat="0" applyFont="1" applyFill="0" applyBorder="0" applyAlignment="1" applyProtection="0">
      <alignment vertical="top"/>
    </xf>
  </cellStyleXfs>
  <cellXfs count="161">
    <xf numFmtId="0" fontId="0" applyNumberFormat="0" applyFont="1" applyFill="0" applyBorder="0" applyAlignment="1" applyProtection="0">
      <alignment vertical="top"/>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xf>
    <xf numFmtId="0" fontId="1" fillId="2" applyNumberFormat="0" applyFont="1" applyFill="1" applyBorder="0" applyAlignment="1" applyProtection="0">
      <alignment horizontal="left" vertical="top"/>
    </xf>
    <xf numFmtId="0" fontId="1" fillId="3" applyNumberFormat="0" applyFont="1" applyFill="1" applyBorder="0" applyAlignment="1" applyProtection="0">
      <alignment horizontal="left" vertical="top"/>
    </xf>
    <xf numFmtId="0" fontId="3" fillId="3" applyNumberFormat="0" applyFont="1" applyFill="1" applyBorder="0" applyAlignment="1" applyProtection="0">
      <alignment horizontal="left" vertical="top"/>
    </xf>
    <xf numFmtId="0" fontId="0" applyNumberFormat="1" applyFont="1" applyFill="0" applyBorder="0" applyAlignment="1" applyProtection="0">
      <alignment vertical="top"/>
    </xf>
    <xf numFmtId="0" fontId="0" borderId="1" applyNumberFormat="0" applyFont="1" applyFill="0" applyBorder="1" applyAlignment="1" applyProtection="0">
      <alignment vertical="top"/>
    </xf>
    <xf numFmtId="0" fontId="0" borderId="2" applyNumberFormat="0" applyFont="1" applyFill="0" applyBorder="1" applyAlignment="1" applyProtection="0">
      <alignment vertical="top"/>
    </xf>
    <xf numFmtId="0" fontId="0" borderId="3" applyNumberFormat="0" applyFont="1" applyFill="0" applyBorder="1" applyAlignment="1" applyProtection="0">
      <alignment vertical="top"/>
    </xf>
    <xf numFmtId="0" fontId="0" borderId="4" applyNumberFormat="0" applyFont="1" applyFill="0" applyBorder="1" applyAlignment="1" applyProtection="0">
      <alignment vertical="top"/>
    </xf>
    <xf numFmtId="0" fontId="0" borderId="5" applyNumberFormat="0" applyFont="1" applyFill="0" applyBorder="1" applyAlignment="1" applyProtection="0">
      <alignment vertical="top"/>
    </xf>
    <xf numFmtId="0" fontId="0" borderId="6" applyNumberFormat="0" applyFont="1" applyFill="0" applyBorder="1" applyAlignment="1" applyProtection="0">
      <alignment vertical="top"/>
    </xf>
    <xf numFmtId="49" fontId="1" fillId="4" borderId="5" applyNumberFormat="1" applyFont="1" applyFill="1" applyBorder="1" applyAlignment="1" applyProtection="0">
      <alignment horizontal="left" vertical="top" wrapText="1"/>
    </xf>
    <xf numFmtId="49" fontId="2" borderId="5" applyNumberFormat="1" applyFont="1" applyFill="0" applyBorder="1" applyAlignment="1" applyProtection="0">
      <alignment horizontal="left" vertical="top"/>
    </xf>
    <xf numFmtId="49" fontId="1" fillId="2" borderId="5" applyNumberFormat="1" applyFont="1" applyFill="1" applyBorder="1" applyAlignment="1" applyProtection="0">
      <alignment horizontal="left" vertical="top"/>
    </xf>
    <xf numFmtId="0" fontId="1" fillId="2" borderId="5" applyNumberFormat="0" applyFont="1" applyFill="1" applyBorder="1" applyAlignment="1" applyProtection="0">
      <alignment horizontal="left" vertical="top"/>
    </xf>
    <xf numFmtId="0" fontId="1" fillId="3" borderId="5" applyNumberFormat="0" applyFont="1" applyFill="1" applyBorder="1" applyAlignment="1" applyProtection="0">
      <alignment horizontal="left" vertical="top"/>
    </xf>
    <xf numFmtId="49" fontId="1" fillId="3" borderId="5" applyNumberFormat="1" applyFont="1" applyFill="1" applyBorder="1" applyAlignment="1" applyProtection="0">
      <alignment horizontal="left" vertical="top"/>
    </xf>
    <xf numFmtId="49" fontId="3" fillId="3" borderId="5" applyNumberFormat="1" applyFont="1" applyFill="1" applyBorder="1" applyAlignment="1" applyProtection="0">
      <alignment horizontal="left" vertical="top"/>
    </xf>
    <xf numFmtId="0" fontId="0" borderId="7" applyNumberFormat="0" applyFont="1" applyFill="0" applyBorder="1" applyAlignment="1" applyProtection="0">
      <alignment vertical="top"/>
    </xf>
    <xf numFmtId="0" fontId="1" fillId="3" borderId="8" applyNumberFormat="0" applyFont="1" applyFill="1" applyBorder="1" applyAlignment="1" applyProtection="0">
      <alignment horizontal="left" vertical="top"/>
    </xf>
    <xf numFmtId="49" fontId="1" fillId="3" borderId="8" applyNumberFormat="1" applyFont="1" applyFill="1" applyBorder="1" applyAlignment="1" applyProtection="0">
      <alignment horizontal="left" vertical="top"/>
    </xf>
    <xf numFmtId="49" fontId="3" fillId="3" borderId="8" applyNumberFormat="1" applyFont="1" applyFill="1" applyBorder="1" applyAlignment="1" applyProtection="0">
      <alignment horizontal="left" vertical="top"/>
    </xf>
    <xf numFmtId="0" fontId="0" borderId="9" applyNumberFormat="0" applyFont="1" applyFill="0" applyBorder="1" applyAlignment="1" applyProtection="0">
      <alignment vertical="top"/>
    </xf>
    <xf numFmtId="0" fontId="0" applyNumberFormat="1" applyFont="1" applyFill="0" applyBorder="0" applyAlignment="1" applyProtection="0">
      <alignment vertical="top"/>
    </xf>
    <xf numFmtId="0" fontId="5" fillId="4" borderId="10" applyNumberFormat="1" applyFont="1" applyFill="1" applyBorder="1" applyAlignment="1" applyProtection="0">
      <alignment vertical="top"/>
    </xf>
    <xf numFmtId="0" fontId="5" fillId="4" borderId="10" applyNumberFormat="1" applyFont="1" applyFill="1" applyBorder="1" applyAlignment="1" applyProtection="0">
      <alignment horizontal="center" vertical="top"/>
    </xf>
    <xf numFmtId="0" fontId="5" fillId="4" borderId="10" applyNumberFormat="1" applyFont="1" applyFill="1" applyBorder="1" applyAlignment="1" applyProtection="0">
      <alignment horizontal="left" vertical="top"/>
    </xf>
    <xf numFmtId="0" fontId="5" fillId="4" borderId="11" applyNumberFormat="1" applyFont="1" applyFill="1" applyBorder="1" applyAlignment="1" applyProtection="0">
      <alignment vertical="top"/>
    </xf>
    <xf numFmtId="0" fontId="0" fillId="4" borderId="10" applyNumberFormat="1" applyFont="1" applyFill="1" applyBorder="1" applyAlignment="1" applyProtection="0">
      <alignment vertical="top"/>
    </xf>
    <xf numFmtId="49" fontId="6" fillId="5" borderId="12" applyNumberFormat="1" applyFont="1" applyFill="1" applyBorder="1" applyAlignment="1" applyProtection="0">
      <alignment horizontal="center" vertical="top" wrapText="1"/>
    </xf>
    <xf numFmtId="3" fontId="6" fillId="5" borderId="12" applyNumberFormat="1" applyFont="1" applyFill="1" applyBorder="1" applyAlignment="1" applyProtection="0">
      <alignment horizontal="center" vertical="top" wrapText="1"/>
    </xf>
    <xf numFmtId="59" fontId="7" fillId="5" borderId="12" applyNumberFormat="1" applyFont="1" applyFill="1" applyBorder="1" applyAlignment="1" applyProtection="0">
      <alignment horizontal="center" vertical="top" wrapText="1"/>
    </xf>
    <xf numFmtId="59" fontId="7" fillId="5" borderId="12" applyNumberFormat="1" applyFont="1" applyFill="1" applyBorder="1" applyAlignment="1" applyProtection="0">
      <alignment horizontal="right" vertical="top" wrapText="1"/>
    </xf>
    <xf numFmtId="49" fontId="7" fillId="5" borderId="12" applyNumberFormat="1" applyFont="1" applyFill="1" applyBorder="1" applyAlignment="1" applyProtection="0">
      <alignment horizontal="center" vertical="top" wrapText="1"/>
    </xf>
    <xf numFmtId="49" fontId="7" fillId="5" borderId="12" applyNumberFormat="1" applyFont="1" applyFill="1" applyBorder="1" applyAlignment="1" applyProtection="0">
      <alignment horizontal="center" vertical="top"/>
    </xf>
    <xf numFmtId="14" fontId="7" fillId="5" borderId="12" applyNumberFormat="1" applyFont="1" applyFill="1" applyBorder="1" applyAlignment="1" applyProtection="0">
      <alignment horizontal="center" vertical="top" wrapText="1"/>
    </xf>
    <xf numFmtId="3" fontId="7" fillId="5" borderId="12" applyNumberFormat="1" applyFont="1" applyFill="1" applyBorder="1" applyAlignment="1" applyProtection="0">
      <alignment horizontal="center" vertical="top" wrapText="1"/>
    </xf>
    <xf numFmtId="59" fontId="7" fillId="6" borderId="12" applyNumberFormat="1" applyFont="1" applyFill="1" applyBorder="1" applyAlignment="1" applyProtection="0">
      <alignment horizontal="center" vertical="top" wrapText="1"/>
    </xf>
    <xf numFmtId="60" fontId="7" fillId="6" borderId="12" applyNumberFormat="1" applyFont="1" applyFill="1" applyBorder="1" applyAlignment="1" applyProtection="0">
      <alignment horizontal="center" vertical="top"/>
    </xf>
    <xf numFmtId="49" fontId="7" fillId="5" borderId="12" applyNumberFormat="1" applyFont="1" applyFill="1" applyBorder="1" applyAlignment="1" applyProtection="0">
      <alignment horizontal="right" vertical="top" wrapText="1"/>
    </xf>
    <xf numFmtId="0" fontId="8" fillId="5" borderId="12" applyNumberFormat="0" applyFont="1" applyFill="1" applyBorder="1" applyAlignment="1" applyProtection="0">
      <alignment horizontal="center" vertical="top" wrapText="1"/>
    </xf>
    <xf numFmtId="49" fontId="8" fillId="5" borderId="12" applyNumberFormat="1" applyFont="1" applyFill="1" applyBorder="1" applyAlignment="1" applyProtection="0">
      <alignment horizontal="center" vertical="top"/>
    </xf>
    <xf numFmtId="0" fontId="2" fillId="4" borderId="10" applyNumberFormat="1" applyFont="1" applyFill="1" applyBorder="1" applyAlignment="1" applyProtection="0">
      <alignment vertical="top"/>
    </xf>
    <xf numFmtId="14" fontId="9" fillId="4" borderId="12" applyNumberFormat="1" applyFont="1" applyFill="1" applyBorder="1" applyAlignment="1" applyProtection="0">
      <alignment horizontal="center" vertical="top"/>
    </xf>
    <xf numFmtId="3" fontId="9" fillId="4" borderId="12" applyNumberFormat="1" applyFont="1" applyFill="1" applyBorder="1" applyAlignment="1" applyProtection="0">
      <alignment horizontal="center" vertical="top"/>
    </xf>
    <xf numFmtId="49" fontId="9" fillId="4" borderId="12" applyNumberFormat="1" applyFont="1" applyFill="1" applyBorder="1" applyAlignment="1" applyProtection="0">
      <alignment horizontal="center" vertical="top"/>
    </xf>
    <xf numFmtId="60" fontId="9" fillId="4" borderId="12" applyNumberFormat="1" applyFont="1" applyFill="1" applyBorder="1" applyAlignment="1" applyProtection="0">
      <alignment horizontal="center" vertical="top"/>
    </xf>
    <xf numFmtId="49" fontId="9" fillId="4" borderId="12" applyNumberFormat="1" applyFont="1" applyFill="1" applyBorder="1" applyAlignment="1" applyProtection="0">
      <alignment horizontal="left" vertical="top"/>
    </xf>
    <xf numFmtId="0" fontId="2" fillId="4" borderId="12" applyNumberFormat="1" applyFont="1" applyFill="1" applyBorder="1" applyAlignment="1" applyProtection="0">
      <alignment horizontal="center" vertical="top"/>
    </xf>
    <xf numFmtId="0" fontId="1" fillId="4" borderId="5" applyNumberFormat="0" applyFont="1" applyFill="1" applyBorder="1" applyAlignment="1" applyProtection="0">
      <alignment vertical="top"/>
    </xf>
    <xf numFmtId="0" fontId="9" fillId="4" borderId="10" applyNumberFormat="1" applyFont="1" applyFill="1" applyBorder="1" applyAlignment="1" applyProtection="0">
      <alignment horizontal="center" vertical="top"/>
    </xf>
    <xf numFmtId="14" fontId="0" fillId="4" borderId="13" applyNumberFormat="1" applyFont="1" applyFill="1" applyBorder="1" applyAlignment="1" applyProtection="0">
      <alignment vertical="top"/>
    </xf>
    <xf numFmtId="3" fontId="0" fillId="4" borderId="12" applyNumberFormat="1" applyFont="1" applyFill="1" applyBorder="1" applyAlignment="1" applyProtection="0">
      <alignment vertical="top"/>
    </xf>
    <xf numFmtId="49" fontId="0" fillId="4" borderId="12" applyNumberFormat="1" applyFont="1" applyFill="1" applyBorder="1" applyAlignment="1" applyProtection="0">
      <alignment vertical="top"/>
    </xf>
    <xf numFmtId="60" fontId="0" fillId="4" borderId="12" applyNumberFormat="1" applyFont="1" applyFill="1" applyBorder="1" applyAlignment="1" applyProtection="0">
      <alignment vertical="top"/>
    </xf>
    <xf numFmtId="14" fontId="0" fillId="4" borderId="12" applyNumberFormat="1" applyFont="1" applyFill="1" applyBorder="1" applyAlignment="1" applyProtection="0">
      <alignment vertical="top"/>
    </xf>
    <xf numFmtId="61" fontId="0" fillId="4" borderId="12" applyNumberFormat="1" applyFont="1" applyFill="1" applyBorder="1" applyAlignment="1" applyProtection="0">
      <alignment vertical="top"/>
    </xf>
    <xf numFmtId="14" fontId="0" fillId="4" borderId="14" applyNumberFormat="1" applyFont="1" applyFill="1" applyBorder="1" applyAlignment="1" applyProtection="0">
      <alignment vertical="top"/>
    </xf>
    <xf numFmtId="14" fontId="0" fillId="4" borderId="15" applyNumberFormat="1" applyFont="1" applyFill="1" applyBorder="1" applyAlignment="1" applyProtection="0">
      <alignment vertical="top"/>
    </xf>
    <xf numFmtId="62" fontId="0" fillId="4" borderId="12" applyNumberFormat="1" applyFont="1" applyFill="1" applyBorder="1" applyAlignment="1" applyProtection="0">
      <alignment vertical="top"/>
    </xf>
    <xf numFmtId="2" fontId="0" fillId="4" borderId="12" applyNumberFormat="1" applyFont="1" applyFill="1" applyBorder="1" applyAlignment="1" applyProtection="0">
      <alignment vertical="top"/>
    </xf>
    <xf numFmtId="4" fontId="0" fillId="4" borderId="12" applyNumberFormat="1" applyFont="1" applyFill="1" applyBorder="1" applyAlignment="1" applyProtection="0">
      <alignment vertical="top"/>
    </xf>
    <xf numFmtId="61" fontId="9" fillId="4" borderId="12" applyNumberFormat="1" applyFont="1" applyFill="1" applyBorder="1" applyAlignment="1" applyProtection="0">
      <alignment horizontal="center" vertical="top"/>
    </xf>
    <xf numFmtId="0" fontId="0" applyNumberFormat="1" applyFont="1" applyFill="0" applyBorder="0" applyAlignment="1" applyProtection="0">
      <alignment vertical="top"/>
    </xf>
    <xf numFmtId="49" fontId="10" fillId="5" borderId="12" applyNumberFormat="1" applyFont="1" applyFill="1" applyBorder="1" applyAlignment="1" applyProtection="0">
      <alignment horizontal="center" vertical="top" wrapText="1"/>
    </xf>
    <xf numFmtId="0" fontId="11" fillId="5" borderId="12" applyNumberFormat="0" applyFont="1" applyFill="1" applyBorder="1" applyAlignment="1" applyProtection="0">
      <alignment horizontal="right" vertical="top" wrapText="1"/>
    </xf>
    <xf numFmtId="59" fontId="9" fillId="4" borderId="12" applyNumberFormat="1" applyFont="1" applyFill="1" applyBorder="1" applyAlignment="1" applyProtection="0">
      <alignment horizontal="right" vertical="top"/>
    </xf>
    <xf numFmtId="0" fontId="0" fillId="4" borderId="16" applyNumberFormat="0" applyFont="1" applyFill="1" applyBorder="1" applyAlignment="1" applyProtection="0">
      <alignment vertical="top"/>
    </xf>
    <xf numFmtId="0" fontId="0" fillId="4" borderId="2" applyNumberFormat="0" applyFont="1" applyFill="1" applyBorder="1" applyAlignment="1" applyProtection="0">
      <alignment vertical="top"/>
    </xf>
    <xf numFmtId="0" fontId="0" fillId="4" borderId="3" applyNumberFormat="0" applyFont="1" applyFill="1" applyBorder="1" applyAlignment="1" applyProtection="0">
      <alignment vertical="top"/>
    </xf>
    <xf numFmtId="49" fontId="9" fillId="4" borderId="12" applyNumberFormat="1" applyFont="1" applyFill="1" applyBorder="1" applyAlignment="1" applyProtection="0">
      <alignment horizontal="right" vertical="top"/>
    </xf>
    <xf numFmtId="0" fontId="0" fillId="4" borderId="17" applyNumberFormat="0" applyFont="1" applyFill="1" applyBorder="1" applyAlignment="1" applyProtection="0">
      <alignment vertical="top"/>
    </xf>
    <xf numFmtId="0" fontId="0" fillId="4" borderId="5" applyNumberFormat="0" applyFont="1" applyFill="1" applyBorder="1" applyAlignment="1" applyProtection="0">
      <alignment vertical="top"/>
    </xf>
    <xf numFmtId="0" fontId="0" fillId="4" borderId="6" applyNumberFormat="0" applyFont="1" applyFill="1" applyBorder="1" applyAlignment="1" applyProtection="0">
      <alignment vertical="top"/>
    </xf>
    <xf numFmtId="49" fontId="12" fillId="5" borderId="12" applyNumberFormat="1" applyFont="1" applyFill="1" applyBorder="1" applyAlignment="1" applyProtection="0">
      <alignment horizontal="left" vertical="top" wrapText="1"/>
    </xf>
    <xf numFmtId="0" fontId="12" fillId="5" borderId="12" applyNumberFormat="0" applyFont="1" applyFill="1" applyBorder="1" applyAlignment="1" applyProtection="0">
      <alignment horizontal="left" vertical="top" wrapText="1"/>
    </xf>
    <xf numFmtId="49" fontId="7" fillId="5" borderId="12" applyNumberFormat="1" applyFont="1" applyFill="1" applyBorder="1" applyAlignment="1" applyProtection="0">
      <alignment horizontal="center" vertical="center"/>
    </xf>
    <xf numFmtId="0" fontId="9" fillId="4" borderId="12" applyNumberFormat="0" applyFont="1" applyFill="1" applyBorder="1" applyAlignment="1" applyProtection="0">
      <alignment vertical="top" wrapText="1"/>
    </xf>
    <xf numFmtId="49" fontId="11" fillId="5" borderId="12" applyNumberFormat="1" applyFont="1" applyFill="1" applyBorder="1" applyAlignment="1" applyProtection="0">
      <alignment horizontal="right" vertical="top" wrapText="1"/>
    </xf>
    <xf numFmtId="59" fontId="9" fillId="6" borderId="12" applyNumberFormat="1" applyFont="1" applyFill="1" applyBorder="1" applyAlignment="1" applyProtection="0">
      <alignment horizontal="right" vertical="top"/>
    </xf>
    <xf numFmtId="59" fontId="9" fillId="4" borderId="12" applyNumberFormat="1" applyFont="1" applyFill="1" applyBorder="1" applyAlignment="1" applyProtection="0">
      <alignment horizontal="left" vertical="top"/>
    </xf>
    <xf numFmtId="0" fontId="0" fillId="4" borderId="12" applyNumberFormat="0" applyFont="1" applyFill="1" applyBorder="1" applyAlignment="1" applyProtection="0">
      <alignment vertical="top"/>
    </xf>
    <xf numFmtId="49" fontId="9" fillId="4" borderId="17" applyNumberFormat="1" applyFont="1" applyFill="1" applyBorder="1" applyAlignment="1" applyProtection="0">
      <alignment horizontal="left" vertical="top"/>
    </xf>
    <xf numFmtId="60" fontId="9" fillId="7" borderId="12" applyNumberFormat="1" applyFont="1" applyFill="1" applyBorder="1" applyAlignment="1" applyProtection="0">
      <alignment vertical="top"/>
    </xf>
    <xf numFmtId="59" fontId="7" fillId="4" borderId="12" applyNumberFormat="1" applyFont="1" applyFill="1" applyBorder="1" applyAlignment="1" applyProtection="0">
      <alignment horizontal="right" vertical="top"/>
    </xf>
    <xf numFmtId="14" fontId="9" fillId="4" borderId="12" applyNumberFormat="1" applyFont="1" applyFill="1" applyBorder="1" applyAlignment="1" applyProtection="0">
      <alignment horizontal="right" vertical="top"/>
    </xf>
    <xf numFmtId="0" fontId="11" fillId="5" borderId="12" applyNumberFormat="1" applyFont="1" applyFill="1" applyBorder="1" applyAlignment="1" applyProtection="0">
      <alignment horizontal="right" vertical="top" wrapText="1"/>
    </xf>
    <xf numFmtId="0" fontId="7" fillId="5" borderId="12" applyNumberFormat="0" applyFont="1" applyFill="1" applyBorder="1" applyAlignment="1" applyProtection="0">
      <alignment horizontal="right" vertical="top" wrapText="1"/>
    </xf>
    <xf numFmtId="0" fontId="8" fillId="5" borderId="12" applyNumberFormat="0" applyFont="1" applyFill="1" applyBorder="1" applyAlignment="1" applyProtection="0">
      <alignment horizontal="left" vertical="top" wrapText="1"/>
    </xf>
    <xf numFmtId="49" fontId="13" fillId="5" borderId="12" applyNumberFormat="1" applyFont="1" applyFill="1" applyBorder="1" applyAlignment="1" applyProtection="0">
      <alignment horizontal="left" vertical="top" wrapText="1"/>
    </xf>
    <xf numFmtId="0" fontId="13" fillId="5" borderId="12" applyNumberFormat="0" applyFont="1" applyFill="1" applyBorder="1" applyAlignment="1" applyProtection="0">
      <alignment horizontal="left" vertical="top" wrapText="1"/>
    </xf>
    <xf numFmtId="49" fontId="7" fillId="5" borderId="12" applyNumberFormat="1" applyFont="1" applyFill="1" applyBorder="1" applyAlignment="1" applyProtection="0">
      <alignment horizontal="center" vertical="center" wrapText="1"/>
    </xf>
    <xf numFmtId="0" fontId="14" fillId="4" borderId="17" applyNumberFormat="0" applyFont="1" applyFill="1" applyBorder="1" applyAlignment="1" applyProtection="0">
      <alignment vertical="top"/>
    </xf>
    <xf numFmtId="59" fontId="11" fillId="4" borderId="12" applyNumberFormat="1" applyFont="1" applyFill="1" applyBorder="1" applyAlignment="1" applyProtection="0">
      <alignment horizontal="right" vertical="top"/>
    </xf>
    <xf numFmtId="0" fontId="11" fillId="5" borderId="12" applyNumberFormat="0" applyFont="1" applyFill="1" applyBorder="1" applyAlignment="1" applyProtection="0">
      <alignment horizontal="left" vertical="top" wrapText="1"/>
    </xf>
    <xf numFmtId="4" fontId="11" fillId="4" borderId="12" applyNumberFormat="1" applyFont="1" applyFill="1" applyBorder="1" applyAlignment="1" applyProtection="0">
      <alignment horizontal="right" vertical="top"/>
    </xf>
    <xf numFmtId="49" fontId="14" fillId="4" borderId="12" applyNumberFormat="1" applyFont="1" applyFill="1" applyBorder="1" applyAlignment="1" applyProtection="0">
      <alignment vertical="top"/>
    </xf>
    <xf numFmtId="49" fontId="11" fillId="4" borderId="12" applyNumberFormat="1" applyFont="1" applyFill="1" applyBorder="1" applyAlignment="1" applyProtection="0">
      <alignment horizontal="left" vertical="top"/>
    </xf>
    <xf numFmtId="0" fontId="11" fillId="4" borderId="12" applyNumberFormat="0" applyFont="1" applyFill="1" applyBorder="1" applyAlignment="1" applyProtection="0">
      <alignment horizontal="right" vertical="top" wrapText="1"/>
    </xf>
    <xf numFmtId="0" fontId="0" fillId="4" borderId="18" applyNumberFormat="0" applyFont="1" applyFill="1" applyBorder="1" applyAlignment="1" applyProtection="0">
      <alignment vertical="top"/>
    </xf>
    <xf numFmtId="0" fontId="0" fillId="4" borderId="19" applyNumberFormat="0" applyFont="1" applyFill="1" applyBorder="1" applyAlignment="1" applyProtection="0">
      <alignment vertical="top"/>
    </xf>
    <xf numFmtId="0" fontId="0" fillId="4" borderId="4" applyNumberFormat="0" applyFont="1" applyFill="1" applyBorder="1" applyAlignment="1" applyProtection="0">
      <alignment vertical="top"/>
    </xf>
    <xf numFmtId="0" fontId="0" fillId="4" borderId="7" applyNumberFormat="0" applyFont="1" applyFill="1" applyBorder="1" applyAlignment="1" applyProtection="0">
      <alignment vertical="top"/>
    </xf>
    <xf numFmtId="0" fontId="0" fillId="4" borderId="8" applyNumberFormat="0" applyFont="1" applyFill="1" applyBorder="1" applyAlignment="1" applyProtection="0">
      <alignment vertical="top"/>
    </xf>
    <xf numFmtId="0" fontId="0" fillId="4" borderId="9" applyNumberFormat="0" applyFont="1" applyFill="1" applyBorder="1" applyAlignment="1" applyProtection="0">
      <alignment vertical="top"/>
    </xf>
    <xf numFmtId="0" fontId="0" applyNumberFormat="1" applyFont="1" applyFill="0" applyBorder="0" applyAlignment="1" applyProtection="0">
      <alignment vertical="top"/>
    </xf>
    <xf numFmtId="49" fontId="12" fillId="5" borderId="12" applyNumberFormat="1" applyFont="1" applyFill="1" applyBorder="1" applyAlignment="1" applyProtection="0">
      <alignment horizontal="left" vertical="center" wrapText="1"/>
    </xf>
    <xf numFmtId="59" fontId="7" fillId="5" borderId="12" applyNumberFormat="1" applyFont="1" applyFill="1" applyBorder="1" applyAlignment="1" applyProtection="0">
      <alignment horizontal="center" vertical="center" wrapText="1"/>
    </xf>
    <xf numFmtId="49" fontId="9" fillId="6" borderId="12" applyNumberFormat="1" applyFont="1" applyFill="1" applyBorder="1" applyAlignment="1" applyProtection="0">
      <alignment horizontal="right" vertical="top"/>
    </xf>
    <xf numFmtId="0" fontId="9" fillId="6" borderId="12" applyNumberFormat="0" applyFont="1" applyFill="1" applyBorder="1" applyAlignment="1" applyProtection="0">
      <alignment horizontal="right" vertical="top"/>
    </xf>
    <xf numFmtId="0" fontId="0" applyNumberFormat="1" applyFont="1" applyFill="0" applyBorder="0" applyAlignment="1" applyProtection="0">
      <alignment vertical="top"/>
    </xf>
    <xf numFmtId="49" fontId="13" fillId="5" borderId="12" applyNumberFormat="1" applyFont="1" applyFill="1" applyBorder="1" applyAlignment="1" applyProtection="0">
      <alignment horizontal="left" vertical="center" wrapText="1"/>
    </xf>
    <xf numFmtId="59" fontId="9" fillId="8" borderId="12" applyNumberFormat="1" applyFont="1" applyFill="1" applyBorder="1" applyAlignment="1" applyProtection="0">
      <alignment horizontal="right" vertical="top"/>
    </xf>
    <xf numFmtId="49" fontId="9" fillId="8" borderId="12" applyNumberFormat="1" applyFont="1" applyFill="1" applyBorder="1" applyAlignment="1" applyProtection="0">
      <alignment horizontal="right" vertical="top"/>
    </xf>
    <xf numFmtId="0" fontId="0" fillId="4" borderId="20" applyNumberFormat="0" applyFont="1" applyFill="1" applyBorder="1" applyAlignment="1" applyProtection="0">
      <alignment vertical="top"/>
    </xf>
    <xf numFmtId="0" fontId="0" fillId="4" borderId="21" applyNumberFormat="0" applyFont="1" applyFill="1" applyBorder="1" applyAlignment="1" applyProtection="0">
      <alignment vertical="top"/>
    </xf>
    <xf numFmtId="49" fontId="15" fillId="5" borderId="12" applyNumberFormat="1" applyFont="1" applyFill="1" applyBorder="1" applyAlignment="1" applyProtection="0">
      <alignment horizontal="right" vertical="top" wrapText="1"/>
    </xf>
    <xf numFmtId="0" fontId="9" fillId="4" borderId="12" applyNumberFormat="0" applyFont="1" applyFill="1" applyBorder="1" applyAlignment="1" applyProtection="0">
      <alignment vertical="top"/>
    </xf>
    <xf numFmtId="59" fontId="9" fillId="4" borderId="22" applyNumberFormat="1" applyFont="1" applyFill="1" applyBorder="1" applyAlignment="1" applyProtection="0">
      <alignment horizontal="right" vertical="top"/>
    </xf>
    <xf numFmtId="59" fontId="9" fillId="6" borderId="22" applyNumberFormat="1" applyFont="1" applyFill="1" applyBorder="1" applyAlignment="1" applyProtection="0">
      <alignment horizontal="right" vertical="top"/>
    </xf>
    <xf numFmtId="0" fontId="11" fillId="5" borderId="23" applyNumberFormat="0" applyFont="1" applyFill="1" applyBorder="1" applyAlignment="1" applyProtection="0">
      <alignment horizontal="right" vertical="top" wrapText="1"/>
    </xf>
    <xf numFmtId="59" fontId="9" fillId="6" borderId="24" applyNumberFormat="1" applyFont="1" applyFill="1" applyBorder="1" applyAlignment="1" applyProtection="0">
      <alignment horizontal="right" vertical="top"/>
    </xf>
    <xf numFmtId="49" fontId="9" fillId="6" borderId="24" applyNumberFormat="1" applyFont="1" applyFill="1" applyBorder="1" applyAlignment="1" applyProtection="0">
      <alignment horizontal="right" vertical="top"/>
    </xf>
    <xf numFmtId="0" fontId="0" fillId="4" borderId="25" applyNumberFormat="0" applyFont="1" applyFill="1" applyBorder="1" applyAlignment="1" applyProtection="0">
      <alignment vertical="top"/>
    </xf>
    <xf numFmtId="59" fontId="9" fillId="4" borderId="26" applyNumberFormat="1" applyFont="1" applyFill="1" applyBorder="1" applyAlignment="1" applyProtection="0">
      <alignment horizontal="right" vertical="top"/>
    </xf>
    <xf numFmtId="59" fontId="9" fillId="4" borderId="27" applyNumberFormat="1" applyFont="1" applyFill="1" applyBorder="1" applyAlignment="1" applyProtection="0">
      <alignment horizontal="right" vertical="top"/>
    </xf>
    <xf numFmtId="0" fontId="0" fillId="4" borderId="28" applyNumberFormat="0" applyFont="1" applyFill="1" applyBorder="1" applyAlignment="1" applyProtection="0">
      <alignment vertical="top"/>
    </xf>
    <xf numFmtId="0" fontId="0" fillId="4" borderId="29" applyNumberFormat="0" applyFont="1" applyFill="1" applyBorder="1" applyAlignment="1" applyProtection="0">
      <alignment vertical="top"/>
    </xf>
    <xf numFmtId="0" fontId="0" applyNumberFormat="1" applyFont="1" applyFill="0" applyBorder="0" applyAlignment="1" applyProtection="0">
      <alignment vertical="top"/>
    </xf>
    <xf numFmtId="59" fontId="9" fillId="4" borderId="12" applyNumberFormat="1" applyFont="1" applyFill="1" applyBorder="1" applyAlignment="1" applyProtection="0">
      <alignment vertical="top"/>
    </xf>
    <xf numFmtId="59" fontId="9" fillId="6" borderId="30" applyNumberFormat="1" applyFont="1" applyFill="1" applyBorder="1" applyAlignment="1" applyProtection="0">
      <alignment horizontal="right" vertical="top"/>
    </xf>
    <xf numFmtId="49" fontId="9" fillId="6" borderId="30" applyNumberFormat="1" applyFont="1" applyFill="1" applyBorder="1" applyAlignment="1" applyProtection="0">
      <alignment horizontal="right" vertical="top"/>
    </xf>
    <xf numFmtId="59" fontId="11" fillId="4" borderId="27" applyNumberFormat="1" applyFont="1" applyFill="1" applyBorder="1" applyAlignment="1" applyProtection="0">
      <alignment horizontal="right" vertical="top"/>
    </xf>
    <xf numFmtId="49" fontId="9" fillId="4" borderId="12" applyNumberFormat="1" applyFont="1" applyFill="1" applyBorder="1" applyAlignment="1" applyProtection="0">
      <alignment vertical="top"/>
    </xf>
    <xf numFmtId="0" fontId="0" fillId="4" borderId="31" applyNumberFormat="0" applyFont="1" applyFill="1" applyBorder="1" applyAlignment="1" applyProtection="0">
      <alignment vertical="top"/>
    </xf>
    <xf numFmtId="0" fontId="0" applyNumberFormat="1" applyFont="1" applyFill="0" applyBorder="0" applyAlignment="1" applyProtection="0">
      <alignment vertical="top"/>
    </xf>
    <xf numFmtId="59" fontId="9" fillId="5" borderId="12" applyNumberFormat="1" applyFont="1" applyFill="1" applyBorder="1" applyAlignment="1" applyProtection="0">
      <alignment horizontal="center" vertical="center" wrapText="1"/>
    </xf>
    <xf numFmtId="0" fontId="9" fillId="4" borderId="12" applyNumberFormat="0" applyFont="1" applyFill="1" applyBorder="1" applyAlignment="1" applyProtection="0">
      <alignment horizontal="right" vertical="top"/>
    </xf>
    <xf numFmtId="59" fontId="0" fillId="4" borderId="12" applyNumberFormat="1" applyFont="1" applyFill="1" applyBorder="1" applyAlignment="1" applyProtection="0">
      <alignment vertical="top"/>
    </xf>
    <xf numFmtId="59" fontId="9" fillId="4" borderId="12" applyNumberFormat="1" applyFont="1" applyFill="1" applyBorder="1" applyAlignment="1" applyProtection="0">
      <alignment horizontal="center" vertical="top"/>
    </xf>
    <xf numFmtId="49" fontId="7" fillId="5" borderId="12" applyNumberFormat="1" applyFont="1" applyFill="1" applyBorder="1" applyAlignment="1" applyProtection="0">
      <alignment horizontal="right" vertical="top"/>
    </xf>
    <xf numFmtId="0" fontId="15" fillId="5" borderId="23" applyNumberFormat="0" applyFont="1" applyFill="1" applyBorder="1" applyAlignment="1" applyProtection="0">
      <alignment horizontal="right" vertical="top"/>
    </xf>
    <xf numFmtId="59" fontId="9" fillId="6" borderId="32" applyNumberFormat="1" applyFont="1" applyFill="1" applyBorder="1" applyAlignment="1" applyProtection="0">
      <alignment horizontal="right" vertical="top"/>
    </xf>
    <xf numFmtId="0" fontId="15" fillId="5" borderId="12" applyNumberFormat="0" applyFont="1" applyFill="1" applyBorder="1" applyAlignment="1" applyProtection="0">
      <alignment horizontal="right" vertical="top"/>
    </xf>
    <xf numFmtId="0" fontId="0" applyNumberFormat="1" applyFont="1" applyFill="0" applyBorder="0" applyAlignment="1" applyProtection="0">
      <alignment vertical="top"/>
    </xf>
    <xf numFmtId="0" fontId="0" fillId="4" borderId="33" applyNumberFormat="0" applyFont="1" applyFill="1" applyBorder="1" applyAlignment="1" applyProtection="0">
      <alignment vertical="top"/>
    </xf>
    <xf numFmtId="0" fontId="0" fillId="4" borderId="34" applyNumberFormat="0" applyFont="1" applyFill="1" applyBorder="1" applyAlignment="1" applyProtection="0">
      <alignment vertical="top"/>
    </xf>
    <xf numFmtId="49" fontId="0" fillId="4" borderId="34" applyNumberFormat="1" applyFont="1" applyFill="1" applyBorder="1" applyAlignment="1" applyProtection="0">
      <alignment vertical="top"/>
    </xf>
    <xf numFmtId="49" fontId="14" fillId="4" borderId="34" applyNumberFormat="1" applyFont="1" applyFill="1" applyBorder="1" applyAlignment="1" applyProtection="0">
      <alignment vertical="top"/>
    </xf>
    <xf numFmtId="0" fontId="0" fillId="4" borderId="35" applyNumberFormat="0" applyFont="1" applyFill="1" applyBorder="1" applyAlignment="1" applyProtection="0">
      <alignment vertical="top"/>
    </xf>
    <xf numFmtId="0" fontId="0" applyNumberFormat="1" applyFont="1" applyFill="0" applyBorder="0" applyAlignment="1" applyProtection="0">
      <alignment vertical="top"/>
    </xf>
    <xf numFmtId="49" fontId="0" fillId="9" borderId="1" applyNumberFormat="1" applyFont="1" applyFill="1" applyBorder="1" applyAlignment="1" applyProtection="0">
      <alignment vertical="top"/>
    </xf>
    <xf numFmtId="0" fontId="0" fillId="4" borderId="36" applyNumberFormat="0" applyFont="1" applyFill="1" applyBorder="1" applyAlignment="1" applyProtection="0">
      <alignment vertical="top"/>
    </xf>
    <xf numFmtId="0" fontId="0" fillId="4" borderId="37" applyNumberFormat="0" applyFont="1" applyFill="1" applyBorder="1" applyAlignment="1" applyProtection="0">
      <alignment vertical="top"/>
    </xf>
    <xf numFmtId="49" fontId="0" fillId="9" borderId="4" applyNumberFormat="1" applyFont="1" applyFill="1" applyBorder="1" applyAlignment="1" applyProtection="0">
      <alignment vertical="top"/>
    </xf>
    <xf numFmtId="0" fontId="0" fillId="4" borderId="36" applyNumberFormat="1" applyFont="1" applyFill="1" applyBorder="1" applyAlignment="1" applyProtection="0">
      <alignment vertical="top"/>
    </xf>
    <xf numFmtId="49" fontId="0" fillId="10" borderId="4" applyNumberFormat="1" applyFont="1" applyFill="1" applyBorder="1" applyAlignment="1" applyProtection="0">
      <alignment vertical="top"/>
    </xf>
    <xf numFmtId="49" fontId="0" fillId="11" borderId="4" applyNumberFormat="1" applyFont="1" applyFill="1" applyBorder="1" applyAlignment="1" applyProtection="0">
      <alignment vertical="top"/>
    </xf>
    <xf numFmtId="49" fontId="0" fillId="11" borderId="7" applyNumberFormat="1" applyFont="1" applyFill="1" applyBorder="1" applyAlignment="1" applyProtection="0">
      <alignment vertical="top"/>
    </xf>
  </cellXfs>
  <cellStyles count="1">
    <cellStyle name="Normal" xfId="0" builtinId="0"/>
  </cellStyles>
  <dxfs count="6">
    <dxf>
      <font>
        <color rgb="ffff0000"/>
      </font>
    </dxf>
    <dxf>
      <font>
        <color rgb="ffff0000"/>
      </font>
    </dxf>
    <dxf>
      <font>
        <color rgb="ff9c0006"/>
      </font>
      <fill>
        <patternFill patternType="solid">
          <fgColor indexed="14"/>
          <bgColor indexed="21"/>
        </patternFill>
      </fill>
    </dxf>
    <dxf>
      <font>
        <color rgb="ff9c0006"/>
      </font>
      <fill>
        <patternFill patternType="solid">
          <fgColor indexed="14"/>
          <bgColor indexed="21"/>
        </patternFill>
      </fill>
    </dxf>
    <dxf>
      <font>
        <color rgb="ff9c0006"/>
      </font>
      <fill>
        <patternFill patternType="solid">
          <fgColor indexed="14"/>
          <bgColor indexed="21"/>
        </patternFill>
      </fill>
    </dxf>
    <dxf>
      <font>
        <color rgb="ff9c0006"/>
      </font>
      <fill>
        <patternFill patternType="solid">
          <fgColor indexed="14"/>
          <bgColor indexed="21"/>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00000000"/>
      <rgbColor rgb="ffe6e6e6"/>
      <rgbColor rgb="ffcdcdcd"/>
      <rgbColor rgb="fffefdd5"/>
      <rgbColor rgb="ffff0000"/>
      <rgbColor rgb="ff727272"/>
      <rgbColor rgb="ffffffcc"/>
      <rgbColor rgb="ffffc7ce"/>
      <rgbColor rgb="ff9c0006"/>
      <rgbColor rgb="fff6fad3"/>
      <rgbColor rgb="ffffff00"/>
      <rgbColor rgb="ffff9999"/>
      <rgbColor rgb="ff92d05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24"/>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0.5547" customWidth="1"/>
    <col min="2" max="2" width="30.5" style="6" customWidth="1"/>
    <col min="3" max="3" width="30.5" style="6" customWidth="1"/>
    <col min="4" max="4" width="30.5" style="6" customWidth="1"/>
    <col min="5" max="5" width="10" style="6" customWidth="1"/>
    <col min="6" max="16384" width="10" style="6" customWidth="1"/>
  </cols>
  <sheetData>
    <row r="1" ht="14.65" customHeight="1">
      <c r="A1" s="7"/>
      <c r="B1" s="8"/>
      <c r="C1" s="8"/>
      <c r="D1" s="8"/>
      <c r="E1" s="9"/>
    </row>
    <row r="2" ht="14.65" customHeight="1">
      <c r="A2" s="10"/>
      <c r="B2" s="11"/>
      <c r="C2" s="11"/>
      <c r="D2" s="11"/>
      <c r="E2" s="12"/>
    </row>
    <row r="3" ht="50" customHeight="1">
      <c r="A3" s="10"/>
      <c r="B3" t="s" s="13">
        <v>0</v>
      </c>
      <c r="C3" s="11"/>
      <c r="D3" s="11"/>
      <c r="E3" s="12"/>
    </row>
    <row r="4" ht="14.65" customHeight="1">
      <c r="A4" s="10"/>
      <c r="B4" s="11"/>
      <c r="C4" s="11"/>
      <c r="D4" s="11"/>
      <c r="E4" s="12"/>
    </row>
    <row r="5" ht="14.65" customHeight="1">
      <c r="A5" s="10"/>
      <c r="B5" s="11"/>
      <c r="C5" s="11"/>
      <c r="D5" s="11"/>
      <c r="E5" s="12"/>
    </row>
    <row r="6" ht="14.65" customHeight="1">
      <c r="A6" s="10"/>
      <c r="B6" s="11"/>
      <c r="C6" s="11"/>
      <c r="D6" s="11"/>
      <c r="E6" s="12"/>
    </row>
    <row r="7">
      <c r="A7" s="10"/>
      <c r="B7" t="s" s="14">
        <v>1</v>
      </c>
      <c r="C7" t="s" s="14">
        <v>2</v>
      </c>
      <c r="D7" t="s" s="14">
        <v>3</v>
      </c>
      <c r="E7" s="12"/>
    </row>
    <row r="8" ht="14.6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10"/>
      <c r="B12" s="4"/>
      <c r="C12" t="s" s="4">
        <v>5</v>
      </c>
      <c r="D12" t="s" s="5">
        <v>6</v>
      </c>
      <c r="E12" s="12"/>
    </row>
    <row r="13" ht="13" customHeight="1">
      <c r="A13" s="10"/>
      <c r="B13" t="s" s="3">
        <v>8</v>
      </c>
      <c r="C13" s="3"/>
      <c r="D13" s="3"/>
      <c r="E13" s="12"/>
    </row>
    <row r="14" ht="13" customHeight="1">
      <c r="A14" s="10"/>
      <c r="B14" s="4"/>
      <c r="C14" t="s" s="4">
        <v>5</v>
      </c>
      <c r="D14" t="s" s="5">
        <v>8</v>
      </c>
      <c r="E14" s="12"/>
    </row>
    <row r="15" ht="13" customHeight="1">
      <c r="A15" s="10"/>
      <c r="B15" t="s" s="3">
        <v>10</v>
      </c>
      <c r="C15" s="3"/>
      <c r="D15" s="3"/>
      <c r="E15" s="12"/>
    </row>
    <row r="16" ht="13" customHeight="1">
      <c r="A16" s="10"/>
      <c r="B16" s="4"/>
      <c r="C16" t="s" s="4">
        <v>5</v>
      </c>
      <c r="D16" t="s" s="5">
        <v>10</v>
      </c>
      <c r="E16" s="12"/>
    </row>
    <row r="17" ht="13" customHeight="1">
      <c r="A17" s="10"/>
      <c r="B17" t="s" s="3">
        <v>12</v>
      </c>
      <c r="C17" s="3"/>
      <c r="D17" s="3"/>
      <c r="E17" s="12"/>
    </row>
    <row r="18" ht="13" customHeight="1">
      <c r="A18" s="10"/>
      <c r="B18" s="4"/>
      <c r="C18" t="s" s="4">
        <v>5</v>
      </c>
      <c r="D18" t="s" s="5">
        <v>12</v>
      </c>
      <c r="E18" s="12"/>
    </row>
    <row r="19" ht="13" customHeight="1">
      <c r="A19" s="10"/>
      <c r="B19" t="s" s="3">
        <v>14</v>
      </c>
      <c r="C19" s="3"/>
      <c r="D19" s="3"/>
      <c r="E19" s="12"/>
    </row>
    <row r="20" ht="13" customHeight="1">
      <c r="A20" s="10"/>
      <c r="B20" s="4"/>
      <c r="C20" t="s" s="4">
        <v>5</v>
      </c>
      <c r="D20" t="s" s="5">
        <v>14</v>
      </c>
      <c r="E20" s="12"/>
    </row>
    <row r="21" ht="13" customHeight="1">
      <c r="A21" s="10"/>
      <c r="B21" t="s" s="3">
        <v>16</v>
      </c>
      <c r="C21" s="3"/>
      <c r="D21" s="3"/>
      <c r="E21" s="12"/>
    </row>
    <row r="22" ht="13" customHeight="1">
      <c r="A22" s="10"/>
      <c r="B22" s="4"/>
      <c r="C22" t="s" s="4">
        <v>5</v>
      </c>
      <c r="D22" t="s" s="5">
        <v>16</v>
      </c>
      <c r="E22" s="12"/>
    </row>
    <row r="23" ht="13" customHeight="1">
      <c r="A23" s="10"/>
      <c r="B23" t="s" s="3">
        <v>18</v>
      </c>
      <c r="C23" s="3"/>
      <c r="D23" s="3"/>
      <c r="E23" s="12"/>
    </row>
    <row r="24" ht="13" customHeight="1">
      <c r="A24" s="20"/>
      <c r="B24" s="4"/>
      <c r="C24" t="s" s="4">
        <v>5</v>
      </c>
      <c r="D24" t="s" s="5">
        <v>18</v>
      </c>
      <c r="E24" s="24"/>
    </row>
    <row r="25">
      <c r="B25" t="s" s="3">
        <v>20</v>
      </c>
      <c r="C25" s="3"/>
      <c r="D25" s="3"/>
    </row>
    <row r="26">
      <c r="B26" s="4"/>
      <c r="C26" t="s" s="4">
        <v>5</v>
      </c>
      <c r="D26" t="s" s="5">
        <v>20</v>
      </c>
    </row>
  </sheetData>
  <mergeCells count="2">
    <mergeCell ref="B3:D3"/>
    <mergeCell ref="B3:D3"/>
  </mergeCells>
  <hyperlinks>
    <hyperlink ref="D10" location="'Export Summary'!R1C1" tooltip="" display="Export Summary"/>
    <hyperlink ref="D10" location="'Ledger'!R1C1" tooltip="" display="Ledger"/>
    <hyperlink ref="D12" location="'Master'!R1C1" tooltip="" display="Master"/>
    <hyperlink ref="D14" location="'Income'!R1C1" tooltip="" display="Income"/>
    <hyperlink ref="D16" location="'Luce'!R1C1" tooltip="" display="Luce"/>
    <hyperlink ref="D18" location="'Hillcrest'!R1C1" tooltip="" display="Hillcrest"/>
    <hyperlink ref="D20" location="'Pine'!R1C1" tooltip="" display="Pine"/>
    <hyperlink ref="D22" location="'General Fund'!R1C1" tooltip="" display="General Fund"/>
    <hyperlink ref="D24" location="'Teacher Funds'!R1C1" tooltip="" display="Teacher Funds"/>
    <hyperlink ref="D12" location="'Ledger'!R1C1" tooltip="" display="Ledger"/>
    <hyperlink ref="D14" location="'Master'!R1C1" tooltip="" display="Master"/>
    <hyperlink ref="D16" location="'Income'!R1C1" tooltip="" display="Income"/>
    <hyperlink ref="D18" location="'Luce'!R1C1" tooltip="" display="Luce"/>
    <hyperlink ref="D20" location="'Hillcrest'!R1C1" tooltip="" display="Hillcrest"/>
    <hyperlink ref="D22" location="'Pine'!R1C1" tooltip="" display="Pine"/>
    <hyperlink ref="D24" location="'General Fund'!R1C1" tooltip="" display="General Fund"/>
    <hyperlink ref="D26" location="'Teacher Funds'!R1C1" tooltip="" display="Teacher Funds"/>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IU598"/>
  <sheetViews>
    <sheetView workbookViewId="0" defaultGridColor="0" colorId="8"/>
  </sheetViews>
  <sheetFormatPr defaultColWidth="10.3333" defaultRowHeight="19.7" customHeight="1" outlineLevelRow="0" outlineLevelCol="0"/>
  <cols>
    <col min="1" max="1" width="18" style="26" customWidth="1"/>
    <col min="2" max="2" width="16.5" style="26" customWidth="1"/>
    <col min="3" max="3" width="54" style="26" customWidth="1"/>
    <col min="4" max="4" width="12.8516" style="26" customWidth="1"/>
    <col min="5" max="5" width="14.1719" style="26" customWidth="1"/>
    <col min="6" max="6" width="8.35156" style="26" customWidth="1"/>
    <col min="7" max="7" width="15.5" style="27" customWidth="1"/>
    <col min="8" max="8" width="37.8516" style="28" customWidth="1"/>
    <col min="9" max="9" width="14" style="26" customWidth="1"/>
    <col min="10" max="15" width="10.3516" style="26" customWidth="1"/>
    <col min="16" max="17" width="10.3516" style="29" customWidth="1"/>
    <col min="18" max="21" width="10.3516" style="26" customWidth="1"/>
    <col min="22" max="22" width="10.3516" style="29" customWidth="1"/>
    <col min="23" max="23" width="10.3516" style="26" customWidth="1"/>
    <col min="24" max="25" width="10.3516" style="29" customWidth="1"/>
    <col min="26" max="29" width="10.3516" style="26" customWidth="1"/>
    <col min="30" max="30" width="10.3516" style="29" customWidth="1"/>
    <col min="31" max="31" width="10.3516" style="26" customWidth="1"/>
    <col min="32" max="33" width="10.3516" style="29" customWidth="1"/>
    <col min="34" max="37" width="10.3516" style="26" customWidth="1"/>
    <col min="38" max="38" width="10.3516" style="29" customWidth="1"/>
    <col min="39" max="39" width="10.3516" style="26" customWidth="1"/>
    <col min="40" max="41" width="10.3516" style="29" customWidth="1"/>
    <col min="42" max="45" width="10.3516" style="26" customWidth="1"/>
    <col min="46" max="46" width="10.3516" style="29" customWidth="1"/>
    <col min="47" max="47" width="10.3516" style="26" customWidth="1"/>
    <col min="48" max="49" width="10.3516" style="29" customWidth="1"/>
    <col min="50" max="53" width="10.3516" style="26" customWidth="1"/>
    <col min="54" max="54" width="10.3516" style="29" customWidth="1"/>
    <col min="55" max="55" width="10.3516" style="26" customWidth="1"/>
    <col min="56" max="57" width="10.3516" style="29" customWidth="1"/>
    <col min="58" max="61" width="10.3516" style="26" customWidth="1"/>
    <col min="62" max="62" width="10.3516" style="29" customWidth="1"/>
    <col min="63" max="63" width="10.3516" style="26" customWidth="1"/>
    <col min="64" max="65" width="10.3516" style="29" customWidth="1"/>
    <col min="66" max="69" width="10.3516" style="26" customWidth="1"/>
    <col min="70" max="70" width="10.3516" style="29" customWidth="1"/>
    <col min="71" max="71" width="10.3516" style="26" customWidth="1"/>
    <col min="72" max="73" width="10.3516" style="29" customWidth="1"/>
    <col min="74" max="77" width="10.3516" style="26" customWidth="1"/>
    <col min="78" max="78" width="10.3516" style="29" customWidth="1"/>
    <col min="79" max="79" width="10.3516" style="26" customWidth="1"/>
    <col min="80" max="81" width="10.3516" style="29" customWidth="1"/>
    <col min="82" max="85" width="10.3516" style="26" customWidth="1"/>
    <col min="86" max="86" width="10.3516" style="29" customWidth="1"/>
    <col min="87" max="87" width="10.3516" style="26" customWidth="1"/>
    <col min="88" max="89" width="10.3516" style="29" customWidth="1"/>
    <col min="90" max="93" width="10.3516" style="26" customWidth="1"/>
    <col min="94" max="94" width="10.3516" style="29" customWidth="1"/>
    <col min="95" max="95" width="10.3516" style="26" customWidth="1"/>
    <col min="96" max="97" width="10.3516" style="29" customWidth="1"/>
    <col min="98" max="101" width="10.3516" style="26" customWidth="1"/>
    <col min="102" max="102" width="10.3516" style="29" customWidth="1"/>
    <col min="103" max="103" width="10.3516" style="26" customWidth="1"/>
    <col min="104" max="105" width="10.3516" style="29" customWidth="1"/>
    <col min="106" max="109" width="10.3516" style="26" customWidth="1"/>
    <col min="110" max="110" width="10.3516" style="29" customWidth="1"/>
    <col min="111" max="111" width="10.3516" style="26" customWidth="1"/>
    <col min="112" max="113" width="10.3516" style="29" customWidth="1"/>
    <col min="114" max="117" width="10.3516" style="26" customWidth="1"/>
    <col min="118" max="118" width="10.3516" style="29" customWidth="1"/>
    <col min="119" max="119" width="10.3516" style="26" customWidth="1"/>
    <col min="120" max="121" width="10.3516" style="29" customWidth="1"/>
    <col min="122" max="125" width="10.3516" style="26" customWidth="1"/>
    <col min="126" max="126" width="10.3516" style="29" customWidth="1"/>
    <col min="127" max="127" width="10.3516" style="26" customWidth="1"/>
    <col min="128" max="129" width="10.3516" style="29" customWidth="1"/>
    <col min="130" max="133" width="10.3516" style="26" customWidth="1"/>
    <col min="134" max="134" width="10.3516" style="29" customWidth="1"/>
    <col min="135" max="135" width="10.3516" style="26" customWidth="1"/>
    <col min="136" max="137" width="10.3516" style="29" customWidth="1"/>
    <col min="138" max="141" width="10.3516" style="26" customWidth="1"/>
    <col min="142" max="142" width="10.3516" style="29" customWidth="1"/>
    <col min="143" max="143" width="10.3516" style="26" customWidth="1"/>
    <col min="144" max="145" width="10.3516" style="29" customWidth="1"/>
    <col min="146" max="149" width="10.3516" style="26" customWidth="1"/>
    <col min="150" max="150" width="10.3516" style="29" customWidth="1"/>
    <col min="151" max="151" width="10.3516" style="26" customWidth="1"/>
    <col min="152" max="153" width="10.3516" style="29" customWidth="1"/>
    <col min="154" max="157" width="10.3516" style="26" customWidth="1"/>
    <col min="158" max="158" width="10.3516" style="29" customWidth="1"/>
    <col min="159" max="159" width="10.3516" style="26" customWidth="1"/>
    <col min="160" max="161" width="10.3516" style="29" customWidth="1"/>
    <col min="162" max="165" width="10.3516" style="26" customWidth="1"/>
    <col min="166" max="166" width="10.3516" style="29" customWidth="1"/>
    <col min="167" max="167" width="10.3516" style="26" customWidth="1"/>
    <col min="168" max="169" width="10.3516" style="29" customWidth="1"/>
    <col min="170" max="173" width="10.3516" style="26" customWidth="1"/>
    <col min="174" max="174" width="10.3516" style="29" customWidth="1"/>
    <col min="175" max="175" width="10.3516" style="26" customWidth="1"/>
    <col min="176" max="177" width="10.3516" style="29" customWidth="1"/>
    <col min="178" max="181" width="10.3516" style="26" customWidth="1"/>
    <col min="182" max="182" width="10.3516" style="29" customWidth="1"/>
    <col min="183" max="183" width="10.3516" style="26" customWidth="1"/>
    <col min="184" max="185" width="10.3516" style="29" customWidth="1"/>
    <col min="186" max="189" width="10.3516" style="26" customWidth="1"/>
    <col min="190" max="190" width="10.3516" style="29" customWidth="1"/>
    <col min="191" max="191" width="10.3516" style="26" customWidth="1"/>
    <col min="192" max="193" width="10.3516" style="29" customWidth="1"/>
    <col min="194" max="197" width="10.3516" style="26" customWidth="1"/>
    <col min="198" max="198" width="10.3516" style="29" customWidth="1"/>
    <col min="199" max="199" width="10.3516" style="26" customWidth="1"/>
    <col min="200" max="201" width="10.3516" style="29" customWidth="1"/>
    <col min="202" max="205" width="10.3516" style="26" customWidth="1"/>
    <col min="206" max="206" width="10.3516" style="29" customWidth="1"/>
    <col min="207" max="207" width="10.3516" style="26" customWidth="1"/>
    <col min="208" max="209" width="10.3516" style="29" customWidth="1"/>
    <col min="210" max="213" width="10.3516" style="26" customWidth="1"/>
    <col min="214" max="214" width="10.3516" style="29" customWidth="1"/>
    <col min="215" max="215" width="10.3516" style="26" customWidth="1"/>
    <col min="216" max="217" width="10.3516" style="29" customWidth="1"/>
    <col min="218" max="221" width="10.3516" style="26" customWidth="1"/>
    <col min="222" max="222" width="10.3516" style="29" customWidth="1"/>
    <col min="223" max="223" width="10.3516" style="26" customWidth="1"/>
    <col min="224" max="225" width="10.3516" style="29" customWidth="1"/>
    <col min="226" max="229" width="10.3516" style="26" customWidth="1"/>
    <col min="230" max="230" width="10.3516" style="29" customWidth="1"/>
    <col min="231" max="231" width="10.3516" style="26" customWidth="1"/>
    <col min="232" max="233" width="10.3516" style="29" customWidth="1"/>
    <col min="234" max="237" width="10.3516" style="26" customWidth="1"/>
    <col min="238" max="238" width="10.3516" style="29" customWidth="1"/>
    <col min="239" max="239" width="10.3516" style="26" customWidth="1"/>
    <col min="240" max="241" width="10.3516" style="29" customWidth="1"/>
    <col min="242" max="245" width="10.3516" style="26" customWidth="1"/>
    <col min="246" max="246" width="10.3516" style="29" customWidth="1"/>
    <col min="247" max="247" width="10.3516" style="26" customWidth="1"/>
    <col min="248" max="249" width="10.3516" style="29" customWidth="1"/>
    <col min="250" max="253" width="10.3516" style="26" customWidth="1"/>
    <col min="254" max="254" width="10.3516" style="29" customWidth="1"/>
    <col min="255" max="255" width="10.3516" style="26" customWidth="1"/>
    <col min="256" max="16384" width="10.3516" style="25" customWidth="1"/>
  </cols>
  <sheetData>
    <row r="1" s="30" customFormat="1" ht="45" customHeight="1">
      <c r="A1" t="s" s="31">
        <v>22</v>
      </c>
      <c r="B1" s="32"/>
      <c r="C1" s="32"/>
      <c r="D1" s="32"/>
      <c r="E1" s="33"/>
      <c r="F1" s="34"/>
      <c r="G1" t="s" s="35">
        <v>23</v>
      </c>
      <c r="H1" t="s" s="36">
        <v>24</v>
      </c>
    </row>
    <row r="2" s="30" customFormat="1" ht="16.7" customHeight="1">
      <c r="A2" s="37"/>
      <c r="B2" s="38"/>
      <c r="C2" s="33"/>
      <c r="D2" s="33"/>
      <c r="E2" s="33"/>
      <c r="F2" s="34"/>
      <c r="G2" s="39">
        <f>SUM(D4:D598)</f>
        <v>49135.7</v>
      </c>
      <c r="H2" s="40">
        <f>SUM(E4:E598)</f>
        <v>9729.85</v>
      </c>
    </row>
    <row r="3" s="30" customFormat="1" ht="16.7" customHeight="1">
      <c r="A3" t="s" s="35">
        <v>25</v>
      </c>
      <c r="B3" t="s" s="35">
        <v>26</v>
      </c>
      <c r="C3" t="s" s="35">
        <v>27</v>
      </c>
      <c r="D3" t="s" s="35">
        <v>28</v>
      </c>
      <c r="E3" t="s" s="35">
        <v>29</v>
      </c>
      <c r="F3" t="s" s="41">
        <v>30</v>
      </c>
      <c r="G3" s="42"/>
      <c r="H3" s="43"/>
    </row>
    <row r="4" s="44" customFormat="1" ht="19.5" customHeight="1">
      <c r="A4" s="45"/>
      <c r="B4" s="46"/>
      <c r="C4" t="s" s="47">
        <v>31</v>
      </c>
      <c r="D4" s="48"/>
      <c r="E4" s="48"/>
      <c r="F4" s="45"/>
      <c r="G4" s="48">
        <v>97793.05</v>
      </c>
      <c r="H4" s="49"/>
    </row>
    <row r="5" s="44" customFormat="1" ht="19.5" customHeight="1">
      <c r="A5" s="45">
        <v>44793</v>
      </c>
      <c r="B5" s="46">
        <v>207</v>
      </c>
      <c r="C5" t="s" s="47">
        <v>32</v>
      </c>
      <c r="D5" s="48">
        <v>76.58</v>
      </c>
      <c r="E5" s="48"/>
      <c r="F5" t="s" s="47">
        <v>33</v>
      </c>
      <c r="G5" s="48">
        <f>G4-D5+E5</f>
        <v>97716.47</v>
      </c>
      <c r="H5" s="49"/>
    </row>
    <row r="6" s="44" customFormat="1" ht="19.7" customHeight="1">
      <c r="A6" s="45">
        <v>44793</v>
      </c>
      <c r="B6" s="46">
        <v>302</v>
      </c>
      <c r="C6" t="s" s="47">
        <v>34</v>
      </c>
      <c r="D6" s="48">
        <v>164.56</v>
      </c>
      <c r="E6" s="48"/>
      <c r="F6" t="s" s="47">
        <v>33</v>
      </c>
      <c r="G6" s="48">
        <f>G5-D6+E6</f>
        <v>97551.91</v>
      </c>
      <c r="H6" s="49"/>
    </row>
    <row r="7" s="44" customFormat="1" ht="19.5" customHeight="1">
      <c r="A7" s="45">
        <v>44801</v>
      </c>
      <c r="B7" s="46">
        <v>207</v>
      </c>
      <c r="C7" t="s" s="47">
        <v>35</v>
      </c>
      <c r="D7" s="48">
        <v>260.01</v>
      </c>
      <c r="E7" s="48"/>
      <c r="F7" t="s" s="47">
        <v>33</v>
      </c>
      <c r="G7" s="48">
        <f>G6-D7+E7</f>
        <v>97291.899999999994</v>
      </c>
      <c r="H7" s="49"/>
    </row>
    <row r="8" s="44" customFormat="1" ht="19.7" customHeight="1">
      <c r="A8" s="45">
        <v>44801</v>
      </c>
      <c r="B8" s="46">
        <v>207</v>
      </c>
      <c r="C8" t="s" s="47">
        <v>36</v>
      </c>
      <c r="D8" s="48">
        <v>50</v>
      </c>
      <c r="E8" s="48"/>
      <c r="F8" t="s" s="47">
        <v>33</v>
      </c>
      <c r="G8" s="48">
        <f>G7-D8+E8</f>
        <v>97241.899999999994</v>
      </c>
      <c r="H8" s="49"/>
    </row>
    <row r="9" s="44" customFormat="1" ht="19.7" customHeight="1">
      <c r="A9" s="45">
        <v>44801</v>
      </c>
      <c r="B9" s="46">
        <v>203</v>
      </c>
      <c r="C9" t="s" s="47">
        <v>37</v>
      </c>
      <c r="D9" s="48">
        <v>73.44</v>
      </c>
      <c r="E9" s="48"/>
      <c r="F9" t="s" s="47">
        <v>33</v>
      </c>
      <c r="G9" s="48">
        <f>G8-D9+E9</f>
        <v>97168.460000000006</v>
      </c>
      <c r="H9" s="49"/>
    </row>
    <row r="10" s="44" customFormat="1" ht="19.5" customHeight="1">
      <c r="A10" s="45">
        <v>44801</v>
      </c>
      <c r="B10" s="46">
        <v>203</v>
      </c>
      <c r="C10" t="s" s="47">
        <v>38</v>
      </c>
      <c r="D10" s="48">
        <v>77.31</v>
      </c>
      <c r="E10" s="48"/>
      <c r="F10" t="s" s="47">
        <v>33</v>
      </c>
      <c r="G10" s="48">
        <f>G9-D10+E10</f>
        <v>97091.149999999994</v>
      </c>
      <c r="H10" s="49"/>
    </row>
    <row r="11" s="44" customFormat="1" ht="19.7" customHeight="1">
      <c r="A11" s="45">
        <v>44801</v>
      </c>
      <c r="B11" s="46">
        <v>416</v>
      </c>
      <c r="C11" t="s" s="47">
        <v>39</v>
      </c>
      <c r="D11" s="48">
        <v>199.82</v>
      </c>
      <c r="E11" s="48"/>
      <c r="F11" t="s" s="47">
        <v>33</v>
      </c>
      <c r="G11" s="48">
        <f>G10-D11+E11</f>
        <v>96891.33</v>
      </c>
      <c r="H11" s="49"/>
    </row>
    <row r="12" s="44" customFormat="1" ht="19.7" customHeight="1">
      <c r="A12" s="45">
        <v>44801</v>
      </c>
      <c r="B12" s="46">
        <v>401</v>
      </c>
      <c r="C12" t="s" s="47">
        <v>40</v>
      </c>
      <c r="D12" s="48">
        <v>39.77</v>
      </c>
      <c r="E12" s="48"/>
      <c r="F12" t="s" s="47">
        <v>33</v>
      </c>
      <c r="G12" s="48">
        <f>G11-D12+E12</f>
        <v>96851.56</v>
      </c>
      <c r="H12" s="49"/>
    </row>
    <row r="13" s="44" customFormat="1" ht="19.7" customHeight="1">
      <c r="A13" s="45">
        <v>44801</v>
      </c>
      <c r="B13" s="46">
        <v>401</v>
      </c>
      <c r="C13" t="s" s="47">
        <v>41</v>
      </c>
      <c r="D13" s="48">
        <v>150.51</v>
      </c>
      <c r="E13" s="48"/>
      <c r="F13" t="s" s="47">
        <v>33</v>
      </c>
      <c r="G13" s="48">
        <f>G12-D13+E13</f>
        <v>96701.05</v>
      </c>
      <c r="H13" s="49"/>
    </row>
    <row r="14" s="44" customFormat="1" ht="19.7" customHeight="1">
      <c r="A14" s="45">
        <v>44809</v>
      </c>
      <c r="B14" s="46">
        <v>202</v>
      </c>
      <c r="C14" t="s" s="47">
        <v>42</v>
      </c>
      <c r="D14" s="48">
        <v>79.03</v>
      </c>
      <c r="E14" s="48"/>
      <c r="F14" t="s" s="47">
        <v>33</v>
      </c>
      <c r="G14" s="48">
        <f>G13-D14+E14</f>
        <v>96622.02</v>
      </c>
      <c r="H14" s="49"/>
    </row>
    <row r="15" s="44" customFormat="1" ht="19.7" customHeight="1">
      <c r="A15" s="45">
        <v>44809</v>
      </c>
      <c r="B15" s="46">
        <v>203</v>
      </c>
      <c r="C15" t="s" s="47">
        <v>38</v>
      </c>
      <c r="D15" s="48">
        <v>59.44</v>
      </c>
      <c r="E15" s="48"/>
      <c r="F15" t="s" s="47">
        <v>33</v>
      </c>
      <c r="G15" s="48">
        <f>G14-D15+E15</f>
        <v>96562.58</v>
      </c>
      <c r="H15" s="49"/>
    </row>
    <row r="16" s="44" customFormat="1" ht="19.7" customHeight="1">
      <c r="A16" s="45">
        <v>44809</v>
      </c>
      <c r="B16" s="46">
        <v>207</v>
      </c>
      <c r="C16" t="s" s="47">
        <v>43</v>
      </c>
      <c r="D16" s="48">
        <v>50</v>
      </c>
      <c r="E16" s="48"/>
      <c r="F16" t="s" s="47">
        <v>33</v>
      </c>
      <c r="G16" s="48">
        <f>G15-D16+E16</f>
        <v>96512.58</v>
      </c>
      <c r="H16" s="49"/>
    </row>
    <row r="17" s="44" customFormat="1" ht="19.7" customHeight="1">
      <c r="A17" s="45">
        <v>44809</v>
      </c>
      <c r="B17" s="46">
        <v>202</v>
      </c>
      <c r="C17" t="s" s="47">
        <v>36</v>
      </c>
      <c r="D17" s="48">
        <v>49</v>
      </c>
      <c r="E17" s="48"/>
      <c r="F17" t="s" s="47">
        <v>33</v>
      </c>
      <c r="G17" s="48">
        <f>G16-D17+E17</f>
        <v>96463.58</v>
      </c>
      <c r="H17" s="49"/>
    </row>
    <row r="18" s="44" customFormat="1" ht="19.5" customHeight="1">
      <c r="A18" s="45">
        <v>44809</v>
      </c>
      <c r="B18" s="46">
        <v>207</v>
      </c>
      <c r="C18" t="s" s="47">
        <v>44</v>
      </c>
      <c r="D18" s="48">
        <v>50</v>
      </c>
      <c r="E18" s="48"/>
      <c r="F18" t="s" s="47">
        <v>33</v>
      </c>
      <c r="G18" s="48">
        <f>G17-D18+E18</f>
        <v>96413.58</v>
      </c>
      <c r="H18" s="49"/>
    </row>
    <row r="19" s="44" customFormat="1" ht="19.5" customHeight="1">
      <c r="A19" s="45">
        <v>44809</v>
      </c>
      <c r="B19" s="46">
        <v>207</v>
      </c>
      <c r="C19" t="s" s="47">
        <v>32</v>
      </c>
      <c r="D19" s="48">
        <v>50.47</v>
      </c>
      <c r="E19" s="48"/>
      <c r="F19" t="s" s="47">
        <v>33</v>
      </c>
      <c r="G19" s="48">
        <f>G18-D19+E19</f>
        <v>96363.11</v>
      </c>
      <c r="H19" s="49"/>
    </row>
    <row r="20" s="44" customFormat="1" ht="19.5" customHeight="1">
      <c r="A20" s="45">
        <v>44804</v>
      </c>
      <c r="B20" s="46">
        <v>601</v>
      </c>
      <c r="C20" t="s" s="47">
        <v>45</v>
      </c>
      <c r="D20" s="48"/>
      <c r="E20" s="48">
        <v>8.99</v>
      </c>
      <c r="F20" t="s" s="47">
        <v>33</v>
      </c>
      <c r="G20" s="48">
        <f>G19-D20+E20</f>
        <v>96372.100000000006</v>
      </c>
      <c r="H20" s="49"/>
    </row>
    <row r="21" s="44" customFormat="1" ht="19.5" customHeight="1">
      <c r="A21" s="45">
        <v>44781</v>
      </c>
      <c r="B21" s="46"/>
      <c r="C21" t="s" s="47">
        <v>46</v>
      </c>
      <c r="D21" s="48">
        <v>32</v>
      </c>
      <c r="E21" s="48"/>
      <c r="F21" t="s" s="47">
        <v>33</v>
      </c>
      <c r="G21" s="48">
        <f>G20-D21+E21</f>
        <v>96340.100000000006</v>
      </c>
      <c r="H21" s="49"/>
    </row>
    <row r="22" s="44" customFormat="1" ht="19.5" customHeight="1">
      <c r="A22" s="45">
        <v>44835</v>
      </c>
      <c r="B22" s="46">
        <v>207</v>
      </c>
      <c r="C22" t="s" s="47">
        <v>35</v>
      </c>
      <c r="D22" s="48">
        <v>96.58</v>
      </c>
      <c r="E22" s="48"/>
      <c r="F22" t="s" s="47">
        <v>33</v>
      </c>
      <c r="G22" s="48">
        <f>G21-D22+E22</f>
        <v>96243.52</v>
      </c>
      <c r="H22" s="49"/>
    </row>
    <row r="23" s="44" customFormat="1" ht="19.5" customHeight="1">
      <c r="A23" s="45">
        <v>44835</v>
      </c>
      <c r="B23" s="46">
        <v>103</v>
      </c>
      <c r="C23" t="s" s="47">
        <v>47</v>
      </c>
      <c r="D23" s="48">
        <v>66.76000000000001</v>
      </c>
      <c r="E23" s="48"/>
      <c r="F23" t="s" s="47">
        <v>33</v>
      </c>
      <c r="G23" s="48">
        <f>G22-D23+E23</f>
        <v>96176.759999999995</v>
      </c>
      <c r="H23" s="49"/>
    </row>
    <row r="24" s="44" customFormat="1" ht="19.5" customHeight="1">
      <c r="A24" s="45">
        <v>44835</v>
      </c>
      <c r="B24" s="46">
        <v>303</v>
      </c>
      <c r="C24" t="s" s="47">
        <v>48</v>
      </c>
      <c r="D24" s="48">
        <v>180</v>
      </c>
      <c r="E24" s="48"/>
      <c r="F24" t="s" s="47">
        <v>33</v>
      </c>
      <c r="G24" s="48">
        <f>G23-D24+E24</f>
        <v>95996.759999999995</v>
      </c>
      <c r="H24" s="49"/>
    </row>
    <row r="25" s="44" customFormat="1" ht="19.5" customHeight="1">
      <c r="A25" s="45">
        <v>44835</v>
      </c>
      <c r="B25" s="46">
        <v>202</v>
      </c>
      <c r="C25" t="s" s="47">
        <v>32</v>
      </c>
      <c r="D25" s="48">
        <v>25.94</v>
      </c>
      <c r="E25" s="48"/>
      <c r="F25" t="s" s="47">
        <v>33</v>
      </c>
      <c r="G25" s="48">
        <f>G24-D25+E25</f>
        <v>95970.820000000007</v>
      </c>
      <c r="H25" s="49"/>
    </row>
    <row r="26" s="44" customFormat="1" ht="19.5" customHeight="1">
      <c r="A26" s="45">
        <v>44835</v>
      </c>
      <c r="B26" t="s" s="47">
        <v>49</v>
      </c>
      <c r="C26" t="s" s="47">
        <v>50</v>
      </c>
      <c r="D26" s="48">
        <v>167.23</v>
      </c>
      <c r="E26" s="48"/>
      <c r="F26" t="s" s="47">
        <v>33</v>
      </c>
      <c r="G26" s="48">
        <f>G25-D26+E26</f>
        <v>95803.59</v>
      </c>
      <c r="H26" t="s" s="49">
        <v>51</v>
      </c>
    </row>
    <row r="27" s="44" customFormat="1" ht="19.5" customHeight="1">
      <c r="A27" s="45">
        <v>44835</v>
      </c>
      <c r="B27" t="s" s="47">
        <v>52</v>
      </c>
      <c r="C27" t="s" s="47">
        <v>53</v>
      </c>
      <c r="D27" s="48">
        <v>27.14</v>
      </c>
      <c r="E27" s="48"/>
      <c r="F27" t="s" s="47">
        <v>33</v>
      </c>
      <c r="G27" s="48">
        <f>G26-D27+E27</f>
        <v>95776.45</v>
      </c>
      <c r="H27" t="s" s="49">
        <v>54</v>
      </c>
    </row>
    <row r="28" s="44" customFormat="1" ht="19.5" customHeight="1">
      <c r="A28" s="45">
        <v>44835</v>
      </c>
      <c r="B28" s="46">
        <v>203</v>
      </c>
      <c r="C28" t="s" s="47">
        <v>32</v>
      </c>
      <c r="D28" s="48">
        <v>29.54</v>
      </c>
      <c r="E28" s="48"/>
      <c r="F28" t="s" s="47">
        <v>33</v>
      </c>
      <c r="G28" s="48">
        <f>G27-D28+E28</f>
        <v>95746.91</v>
      </c>
      <c r="H28" s="49"/>
    </row>
    <row r="29" s="44" customFormat="1" ht="19.5" customHeight="1">
      <c r="A29" s="45">
        <v>44844</v>
      </c>
      <c r="B29" t="s" s="47">
        <v>55</v>
      </c>
      <c r="C29" t="s" s="47">
        <v>56</v>
      </c>
      <c r="D29" s="48">
        <v>1046.6</v>
      </c>
      <c r="E29" s="48"/>
      <c r="F29" t="s" s="47">
        <v>33</v>
      </c>
      <c r="G29" s="48">
        <f>G28-D29+E29</f>
        <v>94700.31</v>
      </c>
      <c r="H29" t="s" s="49">
        <v>57</v>
      </c>
    </row>
    <row r="30" s="44" customFormat="1" ht="19.5" customHeight="1">
      <c r="A30" s="45">
        <v>44844</v>
      </c>
      <c r="B30" s="50">
        <v>203</v>
      </c>
      <c r="C30" t="s" s="47">
        <v>38</v>
      </c>
      <c r="D30" s="48">
        <v>19.02</v>
      </c>
      <c r="E30" s="48"/>
      <c r="F30" t="s" s="47">
        <v>33</v>
      </c>
      <c r="G30" s="48">
        <f>G29-D30+E30</f>
        <v>94681.289999999994</v>
      </c>
      <c r="H30" s="49"/>
    </row>
    <row r="31" s="44" customFormat="1" ht="19.5" customHeight="1">
      <c r="A31" s="45">
        <v>44844</v>
      </c>
      <c r="B31" s="46">
        <v>207</v>
      </c>
      <c r="C31" t="s" s="47">
        <v>58</v>
      </c>
      <c r="D31" s="48">
        <v>31.78</v>
      </c>
      <c r="E31" s="48"/>
      <c r="F31" t="s" s="47">
        <v>33</v>
      </c>
      <c r="G31" s="48">
        <f>G30-D31+E31</f>
        <v>94649.509999999995</v>
      </c>
      <c r="H31" s="49"/>
    </row>
    <row r="32" s="44" customFormat="1" ht="19.5" customHeight="1">
      <c r="A32" s="45">
        <v>44844</v>
      </c>
      <c r="B32" s="46">
        <v>111</v>
      </c>
      <c r="C32" t="s" s="47">
        <v>59</v>
      </c>
      <c r="D32" s="48">
        <v>2480</v>
      </c>
      <c r="E32" s="48"/>
      <c r="F32" t="s" s="47">
        <v>33</v>
      </c>
      <c r="G32" s="48">
        <f>G31-D32+E32</f>
        <v>92169.509999999995</v>
      </c>
      <c r="H32" s="49"/>
    </row>
    <row r="33" s="44" customFormat="1" ht="19.5" customHeight="1">
      <c r="A33" s="45">
        <v>44834</v>
      </c>
      <c r="B33" s="46">
        <v>407</v>
      </c>
      <c r="C33" t="s" s="47">
        <v>60</v>
      </c>
      <c r="D33" s="48">
        <v>10.5</v>
      </c>
      <c r="E33" s="48"/>
      <c r="F33" t="s" s="47">
        <v>33</v>
      </c>
      <c r="G33" s="48">
        <f>G32-D33+E33</f>
        <v>92159.009999999995</v>
      </c>
      <c r="H33" s="49"/>
    </row>
    <row r="34" s="30" customFormat="1" ht="19.5" customHeight="1">
      <c r="A34" s="45">
        <v>44825</v>
      </c>
      <c r="B34" s="46">
        <v>302</v>
      </c>
      <c r="C34" t="s" s="47">
        <v>34</v>
      </c>
      <c r="D34" s="48">
        <v>15.44</v>
      </c>
      <c r="E34" s="48"/>
      <c r="F34" t="s" s="47">
        <v>33</v>
      </c>
      <c r="G34" s="48">
        <f>G33-D34+E34</f>
        <v>92143.570000000007</v>
      </c>
      <c r="H34" s="49"/>
    </row>
    <row r="35" s="30" customFormat="1" ht="19.5" customHeight="1">
      <c r="A35" s="45">
        <v>44825</v>
      </c>
      <c r="B35" s="46">
        <v>203</v>
      </c>
      <c r="C35" t="s" s="47">
        <v>61</v>
      </c>
      <c r="D35" s="48">
        <v>180</v>
      </c>
      <c r="E35" s="48"/>
      <c r="F35" t="s" s="47">
        <v>33</v>
      </c>
      <c r="G35" s="48">
        <f>G34-D35+E35</f>
        <v>91963.570000000007</v>
      </c>
      <c r="H35" s="49"/>
    </row>
    <row r="36" s="30" customFormat="1" ht="19.7" customHeight="1">
      <c r="A36" s="45">
        <v>44857</v>
      </c>
      <c r="B36" s="46">
        <v>404</v>
      </c>
      <c r="C36" t="s" s="47">
        <v>62</v>
      </c>
      <c r="D36" s="48">
        <v>20</v>
      </c>
      <c r="E36" s="48"/>
      <c r="F36" t="s" s="47">
        <v>33</v>
      </c>
      <c r="G36" s="48">
        <f>G35-D36+E36</f>
        <v>91943.570000000007</v>
      </c>
      <c r="H36" s="49"/>
    </row>
    <row r="37" s="30" customFormat="1" ht="19.5" customHeight="1">
      <c r="A37" s="45">
        <v>44857</v>
      </c>
      <c r="B37" s="46">
        <v>103</v>
      </c>
      <c r="C37" t="s" s="47">
        <v>63</v>
      </c>
      <c r="D37" s="48">
        <v>180</v>
      </c>
      <c r="E37" s="48"/>
      <c r="F37" t="s" s="47">
        <v>33</v>
      </c>
      <c r="G37" s="48">
        <f>G36-D37+E37</f>
        <v>91763.570000000007</v>
      </c>
      <c r="H37" s="49"/>
    </row>
    <row r="38" s="30" customFormat="1" ht="19.7" customHeight="1">
      <c r="A38" s="45">
        <v>44857</v>
      </c>
      <c r="B38" s="46">
        <v>112</v>
      </c>
      <c r="C38" t="s" s="47">
        <v>64</v>
      </c>
      <c r="D38" s="48">
        <v>196.05</v>
      </c>
      <c r="E38" s="48"/>
      <c r="F38" t="s" s="47">
        <v>33</v>
      </c>
      <c r="G38" s="48">
        <f>G37-D38+E38</f>
        <v>91567.52</v>
      </c>
      <c r="H38" s="49"/>
    </row>
    <row r="39" s="30" customFormat="1" ht="19.7" customHeight="1">
      <c r="A39" s="45">
        <v>44857</v>
      </c>
      <c r="B39" s="46">
        <v>315</v>
      </c>
      <c r="C39" t="s" s="47">
        <v>65</v>
      </c>
      <c r="D39" s="48">
        <v>64.94</v>
      </c>
      <c r="E39" s="48"/>
      <c r="F39" t="s" s="47">
        <v>33</v>
      </c>
      <c r="G39" s="48">
        <f>G38-D39+E39</f>
        <v>91502.58</v>
      </c>
      <c r="H39" s="49"/>
    </row>
    <row r="40" s="30" customFormat="1" ht="19.5" customHeight="1">
      <c r="A40" s="45">
        <v>44857</v>
      </c>
      <c r="B40" t="s" s="47">
        <v>66</v>
      </c>
      <c r="C40" t="s" s="47">
        <v>67</v>
      </c>
      <c r="D40" s="48">
        <v>99.14</v>
      </c>
      <c r="E40" s="48"/>
      <c r="F40" t="s" s="47">
        <v>33</v>
      </c>
      <c r="G40" s="48">
        <f>G39-D40+E40</f>
        <v>91403.44</v>
      </c>
      <c r="H40" t="s" s="49">
        <v>68</v>
      </c>
    </row>
    <row r="41" s="30" customFormat="1" ht="19.7" customHeight="1">
      <c r="A41" s="45">
        <v>45221</v>
      </c>
      <c r="B41" s="46">
        <v>203</v>
      </c>
      <c r="C41" t="s" s="47">
        <v>32</v>
      </c>
      <c r="D41" s="48">
        <v>9.619999999999999</v>
      </c>
      <c r="E41" s="48"/>
      <c r="F41" t="s" s="47">
        <v>33</v>
      </c>
      <c r="G41" s="48">
        <f>G40-D41+E41</f>
        <v>91393.820000000007</v>
      </c>
      <c r="H41" s="49"/>
    </row>
    <row r="42" s="30" customFormat="1" ht="19.7" customHeight="1">
      <c r="A42" s="45">
        <v>44871</v>
      </c>
      <c r="B42" s="46">
        <v>402</v>
      </c>
      <c r="C42" t="s" s="47">
        <v>69</v>
      </c>
      <c r="D42" s="48">
        <v>28.06</v>
      </c>
      <c r="E42" s="48"/>
      <c r="F42" t="s" s="47">
        <v>33</v>
      </c>
      <c r="G42" s="48">
        <f>G41-D42+E42</f>
        <v>91365.759999999995</v>
      </c>
      <c r="H42" s="49"/>
    </row>
    <row r="43" s="30" customFormat="1" ht="19.7" customHeight="1">
      <c r="A43" s="45">
        <v>44871</v>
      </c>
      <c r="B43" s="46">
        <v>417</v>
      </c>
      <c r="C43" t="s" s="47">
        <v>39</v>
      </c>
      <c r="D43" s="48">
        <v>262.22</v>
      </c>
      <c r="E43" s="48"/>
      <c r="F43" t="s" s="47">
        <v>33</v>
      </c>
      <c r="G43" s="48">
        <f>G42-D43+E43</f>
        <v>91103.539999999994</v>
      </c>
      <c r="H43" s="49"/>
    </row>
    <row r="44" s="30" customFormat="1" ht="19.7" customHeight="1">
      <c r="A44" s="45">
        <v>44871</v>
      </c>
      <c r="B44" s="46">
        <v>417</v>
      </c>
      <c r="C44" t="s" s="47">
        <v>41</v>
      </c>
      <c r="D44" s="48">
        <v>223.76</v>
      </c>
      <c r="E44" s="48"/>
      <c r="F44" t="s" s="47">
        <v>33</v>
      </c>
      <c r="G44" s="48">
        <f>G43-D44+E44</f>
        <v>90879.78</v>
      </c>
      <c r="H44" s="49"/>
    </row>
    <row r="45" s="30" customFormat="1" ht="19.7" customHeight="1">
      <c r="A45" s="45">
        <v>44871</v>
      </c>
      <c r="B45" s="46">
        <v>112</v>
      </c>
      <c r="C45" t="s" s="47">
        <v>70</v>
      </c>
      <c r="D45" s="48">
        <v>50</v>
      </c>
      <c r="E45" s="48"/>
      <c r="F45" t="s" s="47">
        <v>33</v>
      </c>
      <c r="G45" s="48">
        <f>G44-D45+E45</f>
        <v>90829.78</v>
      </c>
      <c r="H45" s="49"/>
    </row>
    <row r="46" s="30" customFormat="1" ht="19.7" customHeight="1">
      <c r="A46" s="45">
        <v>44871</v>
      </c>
      <c r="B46" s="46">
        <v>112</v>
      </c>
      <c r="C46" t="s" s="47">
        <v>71</v>
      </c>
      <c r="D46" s="48">
        <v>50</v>
      </c>
      <c r="E46" s="48"/>
      <c r="F46" t="s" s="47">
        <v>33</v>
      </c>
      <c r="G46" s="48">
        <f>G45-D46+E46</f>
        <v>90779.78</v>
      </c>
      <c r="H46" s="49"/>
    </row>
    <row r="47" s="30" customFormat="1" ht="19.7" customHeight="1">
      <c r="A47" s="45">
        <v>44871</v>
      </c>
      <c r="B47" s="46">
        <v>112</v>
      </c>
      <c r="C47" t="s" s="47">
        <v>72</v>
      </c>
      <c r="D47" s="48">
        <v>50</v>
      </c>
      <c r="E47" s="48"/>
      <c r="F47" t="s" s="47">
        <v>33</v>
      </c>
      <c r="G47" s="48">
        <f>G46-D47+E47</f>
        <v>90729.78</v>
      </c>
    </row>
    <row r="48" s="44" customFormat="1" ht="19.7" customHeight="1">
      <c r="A48" s="45">
        <v>44871</v>
      </c>
      <c r="B48" s="46">
        <v>112</v>
      </c>
      <c r="C48" t="s" s="47">
        <v>64</v>
      </c>
      <c r="D48" s="48">
        <v>127</v>
      </c>
      <c r="E48" s="48"/>
      <c r="F48" t="s" s="47">
        <v>33</v>
      </c>
      <c r="G48" s="48">
        <f>G47-D48+E48</f>
        <v>90602.78</v>
      </c>
      <c r="H48" s="49"/>
    </row>
    <row r="49" s="30" customFormat="1" ht="19.7" customHeight="1">
      <c r="A49" s="45">
        <v>44871</v>
      </c>
      <c r="B49" s="46">
        <v>410</v>
      </c>
      <c r="C49" t="s" s="47">
        <v>73</v>
      </c>
      <c r="D49" s="48">
        <v>117</v>
      </c>
      <c r="E49" s="48"/>
      <c r="F49" t="s" s="47">
        <v>33</v>
      </c>
      <c r="G49" s="48">
        <f>G48-D49+E49</f>
        <v>90485.78</v>
      </c>
      <c r="H49" s="49"/>
    </row>
    <row r="50" s="30" customFormat="1" ht="19.5" customHeight="1">
      <c r="A50" s="45">
        <v>44871</v>
      </c>
      <c r="B50" s="46">
        <v>103</v>
      </c>
      <c r="C50" t="s" s="47">
        <v>74</v>
      </c>
      <c r="D50" s="48">
        <v>117.09</v>
      </c>
      <c r="E50" s="48"/>
      <c r="F50" t="s" s="47">
        <v>33</v>
      </c>
      <c r="G50" s="48">
        <f>G49-D50+E50</f>
        <v>90368.69</v>
      </c>
      <c r="H50" s="49"/>
    </row>
    <row r="51" s="30" customFormat="1" ht="19.7" customHeight="1">
      <c r="A51" s="45">
        <v>44933</v>
      </c>
      <c r="B51" t="s" s="47">
        <v>75</v>
      </c>
      <c r="C51" t="s" s="47">
        <v>76</v>
      </c>
      <c r="D51" s="48">
        <v>2058.75</v>
      </c>
      <c r="E51" s="48"/>
      <c r="F51" t="s" s="47">
        <v>33</v>
      </c>
      <c r="G51" s="48">
        <f>G50-D51+E51</f>
        <v>88309.94</v>
      </c>
      <c r="H51" t="s" s="49">
        <v>77</v>
      </c>
    </row>
    <row r="52" s="30" customFormat="1" ht="19.7" customHeight="1">
      <c r="A52" s="45">
        <v>44882</v>
      </c>
      <c r="B52" s="46">
        <v>203</v>
      </c>
      <c r="C52" t="s" s="47">
        <v>38</v>
      </c>
      <c r="D52" s="48">
        <v>14.08</v>
      </c>
      <c r="E52" s="48"/>
      <c r="F52" t="s" s="47">
        <v>33</v>
      </c>
      <c r="G52" s="48">
        <f>G51-D52+E52</f>
        <v>88295.86</v>
      </c>
      <c r="H52" s="49"/>
    </row>
    <row r="53" s="30" customFormat="1" ht="19.7" customHeight="1">
      <c r="A53" s="45">
        <v>44895</v>
      </c>
      <c r="B53" s="46"/>
      <c r="C53" t="s" s="47">
        <v>78</v>
      </c>
      <c r="D53" s="48"/>
      <c r="E53" s="48">
        <v>150</v>
      </c>
      <c r="F53" t="s" s="47">
        <v>33</v>
      </c>
      <c r="G53" s="48">
        <f>G52-D53+E53</f>
        <v>88445.86</v>
      </c>
      <c r="H53" s="49"/>
    </row>
    <row r="54" s="30" customFormat="1" ht="19.7" customHeight="1">
      <c r="A54" s="45">
        <v>44882</v>
      </c>
      <c r="B54" s="46">
        <v>103</v>
      </c>
      <c r="C54" t="s" s="47">
        <v>79</v>
      </c>
      <c r="D54" s="48">
        <v>59.94</v>
      </c>
      <c r="E54" s="48"/>
      <c r="F54" t="s" s="47">
        <v>33</v>
      </c>
      <c r="G54" s="48">
        <f>G53-D54+E54</f>
        <v>88385.92</v>
      </c>
      <c r="H54" s="49"/>
    </row>
    <row r="55" s="30" customFormat="1" ht="19.7" customHeight="1">
      <c r="A55" s="45">
        <v>44882</v>
      </c>
      <c r="B55" s="46">
        <v>305</v>
      </c>
      <c r="C55" t="s" s="47">
        <v>80</v>
      </c>
      <c r="D55" s="48">
        <v>600</v>
      </c>
      <c r="E55" s="48"/>
      <c r="F55" t="s" s="47">
        <v>33</v>
      </c>
      <c r="G55" s="48">
        <f>G54-D55+E55</f>
        <v>87785.92</v>
      </c>
      <c r="H55" s="49"/>
    </row>
    <row r="56" s="30" customFormat="1" ht="19.7" customHeight="1">
      <c r="A56" s="45">
        <v>44882</v>
      </c>
      <c r="B56" s="46">
        <v>219</v>
      </c>
      <c r="C56" t="s" s="47">
        <v>81</v>
      </c>
      <c r="D56" s="48">
        <v>700</v>
      </c>
      <c r="E56" s="48"/>
      <c r="F56" t="s" s="47">
        <v>33</v>
      </c>
      <c r="G56" s="48">
        <f>G55-D56+E56</f>
        <v>87085.92</v>
      </c>
      <c r="H56" s="49"/>
    </row>
    <row r="57" s="30" customFormat="1" ht="19.7" customHeight="1">
      <c r="A57" s="45">
        <v>44882</v>
      </c>
      <c r="B57" s="46">
        <v>305</v>
      </c>
      <c r="C57" t="s" s="47">
        <v>82</v>
      </c>
      <c r="D57" s="48">
        <v>487.74</v>
      </c>
      <c r="E57" s="48"/>
      <c r="F57" t="s" s="47">
        <v>33</v>
      </c>
      <c r="G57" s="48">
        <f>G56-D57+E57</f>
        <v>86598.179999999993</v>
      </c>
      <c r="H57" s="49"/>
    </row>
    <row r="58" s="30" customFormat="1" ht="19.7" customHeight="1">
      <c r="A58" s="45">
        <v>44838</v>
      </c>
      <c r="B58" s="46">
        <v>607</v>
      </c>
      <c r="C58" t="s" s="47">
        <v>78</v>
      </c>
      <c r="D58" s="48"/>
      <c r="E58" s="48">
        <v>500</v>
      </c>
      <c r="F58" t="s" s="47">
        <v>33</v>
      </c>
      <c r="G58" s="48">
        <f>G57-D58+E58</f>
        <v>87098.179999999993</v>
      </c>
      <c r="H58" s="49"/>
    </row>
    <row r="59" s="30" customFormat="1" ht="19.7" customHeight="1">
      <c r="A59" s="45">
        <v>44859</v>
      </c>
      <c r="B59" s="46">
        <v>607</v>
      </c>
      <c r="C59" t="s" s="47">
        <v>78</v>
      </c>
      <c r="D59" s="48"/>
      <c r="E59" s="48">
        <v>300</v>
      </c>
      <c r="F59" t="s" s="47">
        <v>33</v>
      </c>
      <c r="G59" s="48">
        <f>G58-D59+E59</f>
        <v>87398.179999999993</v>
      </c>
      <c r="H59" s="49"/>
    </row>
    <row r="60" s="30" customFormat="1" ht="19.7" customHeight="1">
      <c r="A60" s="45">
        <v>44865</v>
      </c>
      <c r="B60" s="46">
        <v>601</v>
      </c>
      <c r="C60" t="s" s="47">
        <v>83</v>
      </c>
      <c r="D60" s="48"/>
      <c r="E60" s="48">
        <v>15.56</v>
      </c>
      <c r="F60" t="s" s="47">
        <v>33</v>
      </c>
      <c r="G60" s="48">
        <f>G59-D60+E60</f>
        <v>87413.740000000005</v>
      </c>
      <c r="H60" s="49"/>
    </row>
    <row r="61" s="30" customFormat="1" ht="19.7" customHeight="1">
      <c r="A61" s="45">
        <v>44893</v>
      </c>
      <c r="B61" s="46">
        <v>205</v>
      </c>
      <c r="C61" t="s" s="47">
        <v>82</v>
      </c>
      <c r="D61" s="48">
        <v>610.3099999999999</v>
      </c>
      <c r="E61" s="48"/>
      <c r="F61" t="s" s="47">
        <v>33</v>
      </c>
      <c r="G61" s="48">
        <f>G60-D61+E61</f>
        <v>86803.429999999993</v>
      </c>
      <c r="H61" s="49"/>
    </row>
    <row r="62" s="30" customFormat="1" ht="19.7" customHeight="1">
      <c r="A62" s="45">
        <v>44893</v>
      </c>
      <c r="B62" s="46">
        <v>404</v>
      </c>
      <c r="C62" t="s" s="47">
        <v>62</v>
      </c>
      <c r="D62" s="48">
        <v>20</v>
      </c>
      <c r="E62" s="48"/>
      <c r="F62" t="s" s="47">
        <v>33</v>
      </c>
      <c r="G62" s="48">
        <f>G61-D62+E62</f>
        <v>86783.429999999993</v>
      </c>
      <c r="H62" s="49"/>
    </row>
    <row r="63" s="30" customFormat="1" ht="19.7" customHeight="1">
      <c r="A63" s="45">
        <v>44893</v>
      </c>
      <c r="B63" s="46">
        <v>402</v>
      </c>
      <c r="C63" t="s" s="47">
        <v>84</v>
      </c>
      <c r="D63" s="48">
        <v>34.51</v>
      </c>
      <c r="E63" s="48"/>
      <c r="F63" t="s" s="47">
        <v>33</v>
      </c>
      <c r="G63" s="48">
        <f>G62-D63+E63</f>
        <v>86748.92</v>
      </c>
      <c r="H63" s="49"/>
    </row>
    <row r="64" s="30" customFormat="1" ht="19.7" customHeight="1">
      <c r="A64" s="45">
        <v>44893</v>
      </c>
      <c r="B64" s="46">
        <v>303</v>
      </c>
      <c r="C64" t="s" s="47">
        <v>85</v>
      </c>
      <c r="D64" s="48">
        <v>46.69</v>
      </c>
      <c r="E64" s="48"/>
      <c r="F64" t="s" s="47">
        <v>33</v>
      </c>
      <c r="G64" s="48">
        <f>G63-D64+E64</f>
        <v>86702.23</v>
      </c>
      <c r="H64" s="49"/>
    </row>
    <row r="65" s="30" customFormat="1" ht="19.7" customHeight="1">
      <c r="A65" s="45">
        <v>44893</v>
      </c>
      <c r="B65" s="46">
        <v>318</v>
      </c>
      <c r="C65" t="s" s="47">
        <v>86</v>
      </c>
      <c r="D65" s="48">
        <v>50</v>
      </c>
      <c r="E65" s="48"/>
      <c r="F65" t="s" s="47">
        <v>33</v>
      </c>
      <c r="G65" s="48">
        <f>G64-D65+E65</f>
        <v>86652.23</v>
      </c>
      <c r="H65" s="49"/>
    </row>
    <row r="66" s="30" customFormat="1" ht="19.7" customHeight="1">
      <c r="A66" s="45">
        <v>44893</v>
      </c>
      <c r="B66" s="46">
        <v>416</v>
      </c>
      <c r="C66" t="s" s="47">
        <v>39</v>
      </c>
      <c r="D66" s="48">
        <v>139.14</v>
      </c>
      <c r="E66" s="48"/>
      <c r="F66" t="s" s="47">
        <v>33</v>
      </c>
      <c r="G66" s="48">
        <f>G65-D66+E66</f>
        <v>86513.09</v>
      </c>
      <c r="H66" s="49"/>
    </row>
    <row r="67" s="30" customFormat="1" ht="19.7" customHeight="1">
      <c r="A67" s="45">
        <v>44893</v>
      </c>
      <c r="B67" s="46">
        <v>401</v>
      </c>
      <c r="C67" t="s" s="47">
        <v>39</v>
      </c>
      <c r="D67" s="48">
        <v>600</v>
      </c>
      <c r="E67" s="48"/>
      <c r="F67" t="s" s="47">
        <v>33</v>
      </c>
      <c r="G67" s="48">
        <f>G66-D67+E67</f>
        <v>85913.09</v>
      </c>
      <c r="H67" t="s" s="49">
        <v>87</v>
      </c>
    </row>
    <row r="68" s="30" customFormat="1" ht="19.7" customHeight="1">
      <c r="A68" s="45">
        <v>44906</v>
      </c>
      <c r="B68" s="46">
        <v>221</v>
      </c>
      <c r="C68" t="s" s="47">
        <v>86</v>
      </c>
      <c r="D68" s="48">
        <v>50</v>
      </c>
      <c r="E68" s="48"/>
      <c r="F68" t="s" s="47">
        <v>33</v>
      </c>
      <c r="G68" s="48">
        <f>G67-D68+E68</f>
        <v>85863.09</v>
      </c>
      <c r="H68" s="49"/>
    </row>
    <row r="69" s="30" customFormat="1" ht="19.7" customHeight="1">
      <c r="A69" s="45">
        <v>44906</v>
      </c>
      <c r="B69" s="46">
        <v>207</v>
      </c>
      <c r="C69" t="s" s="47">
        <v>35</v>
      </c>
      <c r="D69" s="48">
        <v>111.3</v>
      </c>
      <c r="E69" s="48"/>
      <c r="F69" t="s" s="47">
        <v>33</v>
      </c>
      <c r="G69" s="48">
        <f>G68-D69+E69</f>
        <v>85751.789999999994</v>
      </c>
      <c r="H69" s="49"/>
    </row>
    <row r="70" s="30" customFormat="1" ht="19.7" customHeight="1">
      <c r="A70" s="45">
        <v>44906</v>
      </c>
      <c r="B70" s="46">
        <v>207</v>
      </c>
      <c r="C70" t="s" s="47">
        <v>88</v>
      </c>
      <c r="D70" s="48">
        <v>50</v>
      </c>
      <c r="E70" s="48"/>
      <c r="F70" t="s" s="47">
        <v>33</v>
      </c>
      <c r="G70" s="48">
        <f>G69-D70+E70</f>
        <v>85701.789999999994</v>
      </c>
      <c r="H70" s="49"/>
    </row>
    <row r="71" s="30" customFormat="1" ht="19.7" customHeight="1">
      <c r="A71" s="45">
        <v>44176</v>
      </c>
      <c r="B71" s="46">
        <v>102</v>
      </c>
      <c r="C71" t="s" s="47">
        <v>89</v>
      </c>
      <c r="D71" s="48">
        <v>47.83</v>
      </c>
      <c r="E71" s="48"/>
      <c r="F71" t="s" s="47">
        <v>33</v>
      </c>
      <c r="G71" s="48">
        <f>G70-D71+E71</f>
        <v>85653.960000000006</v>
      </c>
      <c r="H71" s="49"/>
    </row>
    <row r="72" s="30" customFormat="1" ht="19.7" customHeight="1">
      <c r="A72" s="45">
        <v>44176</v>
      </c>
      <c r="B72" s="46">
        <v>218</v>
      </c>
      <c r="C72" t="s" s="47">
        <v>90</v>
      </c>
      <c r="D72" s="48">
        <v>386.51</v>
      </c>
      <c r="E72" s="48"/>
      <c r="F72" t="s" s="47">
        <v>33</v>
      </c>
      <c r="G72" s="48">
        <f>G71-D72+E72</f>
        <v>85267.45</v>
      </c>
      <c r="H72" s="49"/>
    </row>
    <row r="73" s="30" customFormat="1" ht="19.7" customHeight="1">
      <c r="A73" s="45">
        <v>44910</v>
      </c>
      <c r="B73" s="46">
        <v>106</v>
      </c>
      <c r="C73" t="s" s="47">
        <v>91</v>
      </c>
      <c r="D73" s="48">
        <v>492</v>
      </c>
      <c r="E73" s="48"/>
      <c r="F73" t="s" s="47">
        <v>33</v>
      </c>
      <c r="G73" s="48">
        <f>G72-D73+E73</f>
        <v>84775.45</v>
      </c>
      <c r="H73" t="s" s="49">
        <v>92</v>
      </c>
    </row>
    <row r="74" s="30" customFormat="1" ht="19.7" customHeight="1">
      <c r="A74" s="45">
        <v>44933</v>
      </c>
      <c r="B74" s="46">
        <v>402</v>
      </c>
      <c r="C74" t="s" s="47">
        <v>69</v>
      </c>
      <c r="D74" s="48">
        <v>53.73</v>
      </c>
      <c r="E74" s="48"/>
      <c r="F74" t="s" s="47">
        <v>33</v>
      </c>
      <c r="G74" s="48">
        <f>G73-D74+E74</f>
        <v>84721.72</v>
      </c>
      <c r="H74" s="49"/>
    </row>
    <row r="75" s="30" customFormat="1" ht="19.7" customHeight="1">
      <c r="A75" s="45">
        <v>44933</v>
      </c>
      <c r="B75" s="46">
        <v>302</v>
      </c>
      <c r="C75" t="s" s="47">
        <v>93</v>
      </c>
      <c r="D75" s="48">
        <v>97.55</v>
      </c>
      <c r="E75" s="48"/>
      <c r="F75" t="s" s="47">
        <v>33</v>
      </c>
      <c r="G75" s="48">
        <f>G74-D75+E75</f>
        <v>84624.17</v>
      </c>
      <c r="H75" s="49"/>
    </row>
    <row r="76" s="30" customFormat="1" ht="19.5" customHeight="1">
      <c r="A76" s="45">
        <v>44933</v>
      </c>
      <c r="B76" s="46">
        <v>406</v>
      </c>
      <c r="C76" t="s" s="47">
        <v>94</v>
      </c>
      <c r="D76" s="48">
        <v>6431.8</v>
      </c>
      <c r="E76" s="48"/>
      <c r="F76" t="s" s="47">
        <v>33</v>
      </c>
      <c r="G76" s="48">
        <f>G75-D76+E76</f>
        <v>78192.37</v>
      </c>
      <c r="H76" s="49"/>
    </row>
    <row r="77" s="30" customFormat="1" ht="19.5" customHeight="1">
      <c r="A77" s="45">
        <v>44933</v>
      </c>
      <c r="B77" s="46">
        <v>108</v>
      </c>
      <c r="C77" t="s" s="47">
        <v>95</v>
      </c>
      <c r="D77" s="48">
        <v>28.5</v>
      </c>
      <c r="E77" s="48"/>
      <c r="F77" t="s" s="47">
        <v>33</v>
      </c>
      <c r="G77" s="48">
        <f>G76-D77+E77</f>
        <v>78163.87</v>
      </c>
      <c r="H77" s="49"/>
    </row>
    <row r="78" s="30" customFormat="1" ht="19.7" customHeight="1">
      <c r="A78" s="45">
        <v>44933</v>
      </c>
      <c r="B78" s="46">
        <v>108</v>
      </c>
      <c r="C78" t="s" s="47">
        <v>96</v>
      </c>
      <c r="D78" s="48">
        <v>49.31</v>
      </c>
      <c r="E78" s="48"/>
      <c r="F78" t="s" s="47">
        <v>33</v>
      </c>
      <c r="G78" s="48">
        <f>G77-D78+E78</f>
        <v>78114.56</v>
      </c>
      <c r="H78" s="49"/>
    </row>
    <row r="79" s="30" customFormat="1" ht="19.7" customHeight="1">
      <c r="A79" s="45">
        <v>44933</v>
      </c>
      <c r="B79" t="s" s="47">
        <v>97</v>
      </c>
      <c r="C79" t="s" s="47">
        <v>89</v>
      </c>
      <c r="D79" s="48">
        <v>37.99</v>
      </c>
      <c r="E79" s="48"/>
      <c r="F79" t="s" s="47">
        <v>33</v>
      </c>
      <c r="G79" s="48">
        <f>G78-D79+E79</f>
        <v>78076.570000000007</v>
      </c>
      <c r="H79" t="s" s="49">
        <v>98</v>
      </c>
    </row>
    <row r="80" s="30" customFormat="1" ht="19.7" customHeight="1">
      <c r="A80" s="45">
        <v>44933</v>
      </c>
      <c r="B80" s="46">
        <v>201</v>
      </c>
      <c r="C80" t="s" s="47">
        <v>82</v>
      </c>
      <c r="D80" s="48">
        <v>50.09</v>
      </c>
      <c r="E80" s="48"/>
      <c r="F80" t="s" s="47">
        <v>33</v>
      </c>
      <c r="G80" s="48">
        <f>G79-D80+E80</f>
        <v>78026.48</v>
      </c>
      <c r="H80" s="49"/>
    </row>
    <row r="81" s="30" customFormat="1" ht="19.7" customHeight="1">
      <c r="A81" s="45">
        <v>44933</v>
      </c>
      <c r="B81" s="46">
        <v>201</v>
      </c>
      <c r="C81" t="s" s="47">
        <v>32</v>
      </c>
      <c r="D81" s="48">
        <v>19.49</v>
      </c>
      <c r="E81" s="48"/>
      <c r="F81" t="s" s="47">
        <v>33</v>
      </c>
      <c r="G81" s="48">
        <f>G80-D81+E81</f>
        <v>78006.990000000005</v>
      </c>
      <c r="H81" s="49"/>
    </row>
    <row r="82" s="30" customFormat="1" ht="19.7" customHeight="1">
      <c r="A82" s="45">
        <v>44895</v>
      </c>
      <c r="B82" s="46">
        <v>601</v>
      </c>
      <c r="C82" t="s" s="47">
        <v>99</v>
      </c>
      <c r="D82" s="48"/>
      <c r="E82" s="48">
        <v>15.57</v>
      </c>
      <c r="F82" t="s" s="47">
        <v>33</v>
      </c>
      <c r="G82" s="48">
        <f>G81-D82+E82</f>
        <v>78022.56</v>
      </c>
      <c r="H82" s="49"/>
    </row>
    <row r="83" s="30" customFormat="1" ht="19.7" customHeight="1">
      <c r="A83" s="45">
        <v>44895</v>
      </c>
      <c r="B83" s="46">
        <v>605</v>
      </c>
      <c r="C83" t="s" s="47">
        <v>100</v>
      </c>
      <c r="E83" s="48">
        <v>3585</v>
      </c>
      <c r="F83" t="s" s="47">
        <v>33</v>
      </c>
      <c r="G83" s="48">
        <f>G82-D83+E83</f>
        <v>81607.56</v>
      </c>
      <c r="H83" s="49"/>
    </row>
    <row r="84" s="30" customFormat="1" ht="19.7" customHeight="1">
      <c r="A84" s="45">
        <v>44910</v>
      </c>
      <c r="B84" s="46">
        <v>605</v>
      </c>
      <c r="C84" t="s" s="47">
        <v>101</v>
      </c>
      <c r="D84" s="48"/>
      <c r="E84" s="48">
        <v>4566.89</v>
      </c>
      <c r="F84" t="s" s="47">
        <v>33</v>
      </c>
      <c r="G84" s="48">
        <f>G83-D84+E84</f>
        <v>86174.45</v>
      </c>
      <c r="H84" s="49"/>
    </row>
    <row r="85" s="30" customFormat="1" ht="19.7" customHeight="1">
      <c r="A85" s="45">
        <v>44925</v>
      </c>
      <c r="B85" s="46">
        <v>601</v>
      </c>
      <c r="C85" t="s" s="47">
        <v>102</v>
      </c>
      <c r="D85" s="48"/>
      <c r="E85" s="48">
        <v>25.23</v>
      </c>
      <c r="F85" t="s" s="47">
        <v>33</v>
      </c>
      <c r="G85" s="48">
        <f>G84-D85+E85</f>
        <v>86199.679999999993</v>
      </c>
      <c r="H85" s="49"/>
      <c r="N85" s="51"/>
    </row>
    <row r="86" s="30" customFormat="1" ht="19.7" customHeight="1">
      <c r="A86" s="45">
        <v>44942</v>
      </c>
      <c r="B86" s="46">
        <v>108</v>
      </c>
      <c r="C86" t="s" s="47">
        <v>103</v>
      </c>
      <c r="D86" s="48">
        <v>28.5</v>
      </c>
      <c r="E86" s="48"/>
      <c r="F86" t="s" s="47">
        <v>33</v>
      </c>
      <c r="G86" s="48">
        <f>G85-D86+E86</f>
        <v>86171.179999999993</v>
      </c>
      <c r="H86" s="49"/>
    </row>
    <row r="87" s="30" customFormat="1" ht="19.7" customHeight="1">
      <c r="A87" s="45">
        <v>44942</v>
      </c>
      <c r="B87" s="46">
        <v>406</v>
      </c>
      <c r="C87" t="s" s="47">
        <v>94</v>
      </c>
      <c r="D87" s="48">
        <v>4975.29</v>
      </c>
      <c r="E87" s="48"/>
      <c r="F87" t="s" s="47">
        <v>33</v>
      </c>
      <c r="G87" s="48">
        <f>G86-D87+E87</f>
        <v>81195.89</v>
      </c>
      <c r="H87" s="49"/>
    </row>
    <row r="88" s="30" customFormat="1" ht="19.7" customHeight="1">
      <c r="A88" s="45">
        <v>44942</v>
      </c>
      <c r="B88" s="46">
        <v>103</v>
      </c>
      <c r="C88" t="s" s="47">
        <v>104</v>
      </c>
      <c r="D88" s="48">
        <v>48.74</v>
      </c>
      <c r="E88" s="48"/>
      <c r="F88" t="s" s="47">
        <v>33</v>
      </c>
      <c r="G88" s="48">
        <f>G87-D88+E88</f>
        <v>81147.149999999994</v>
      </c>
      <c r="H88" s="49"/>
    </row>
    <row r="89" s="30" customFormat="1" ht="19.7" customHeight="1">
      <c r="A89" s="45">
        <v>44965</v>
      </c>
      <c r="B89" s="46">
        <v>407</v>
      </c>
      <c r="C89" t="s" s="47">
        <v>105</v>
      </c>
      <c r="D89" s="48">
        <v>6</v>
      </c>
      <c r="E89" s="48"/>
      <c r="F89" t="s" s="47">
        <v>33</v>
      </c>
      <c r="G89" s="48">
        <f>G88-D89+E89</f>
        <v>81141.149999999994</v>
      </c>
      <c r="H89" s="49"/>
    </row>
    <row r="90" s="30" customFormat="1" ht="19.7" customHeight="1">
      <c r="A90" s="45">
        <v>44965</v>
      </c>
      <c r="B90" s="46">
        <v>603</v>
      </c>
      <c r="C90" t="s" s="47">
        <v>106</v>
      </c>
      <c r="D90" s="48"/>
      <c r="E90" s="48">
        <v>67.7</v>
      </c>
      <c r="F90" t="s" s="47">
        <v>107</v>
      </c>
      <c r="G90" s="48">
        <f>G89-D90+E90</f>
        <v>81208.850000000006</v>
      </c>
      <c r="H90" s="49"/>
    </row>
    <row r="91" s="30" customFormat="1" ht="19.7" customHeight="1">
      <c r="A91" s="45">
        <v>44965</v>
      </c>
      <c r="B91" s="46">
        <v>601</v>
      </c>
      <c r="C91" t="s" s="47">
        <v>108</v>
      </c>
      <c r="D91" s="48"/>
      <c r="E91" s="48">
        <v>41.97</v>
      </c>
      <c r="F91" t="s" s="47">
        <v>107</v>
      </c>
      <c r="G91" s="48">
        <f>G90-D91+E91</f>
        <v>81250.820000000007</v>
      </c>
      <c r="H91" s="49"/>
    </row>
    <row r="92" s="30" customFormat="1" ht="19.7" customHeight="1">
      <c r="A92" s="45">
        <v>44834</v>
      </c>
      <c r="B92" s="46">
        <v>601</v>
      </c>
      <c r="C92" t="s" s="47">
        <v>109</v>
      </c>
      <c r="D92" s="48"/>
      <c r="E92" s="48">
        <v>8.039999999999999</v>
      </c>
      <c r="F92" t="s" s="47">
        <v>107</v>
      </c>
      <c r="G92" s="48">
        <f>G91-D92+E92</f>
        <v>81258.86</v>
      </c>
      <c r="H92" s="49"/>
    </row>
    <row r="93" s="30" customFormat="1" ht="19.7" customHeight="1">
      <c r="A93" s="45">
        <v>44965</v>
      </c>
      <c r="B93" s="46">
        <v>404</v>
      </c>
      <c r="C93" t="s" s="47">
        <v>62</v>
      </c>
      <c r="D93" s="48">
        <v>20</v>
      </c>
      <c r="E93" s="48"/>
      <c r="F93" t="s" s="47">
        <v>107</v>
      </c>
      <c r="G93" s="48">
        <f>G92-D93+E93</f>
        <v>81238.86</v>
      </c>
      <c r="H93" s="49"/>
    </row>
    <row r="94" s="30" customFormat="1" ht="19.7" customHeight="1">
      <c r="A94" s="45">
        <v>44965</v>
      </c>
      <c r="B94" s="46">
        <v>402</v>
      </c>
      <c r="C94" t="s" s="47">
        <v>69</v>
      </c>
      <c r="D94" s="48">
        <v>33.8</v>
      </c>
      <c r="E94" s="48"/>
      <c r="F94" t="s" s="47">
        <v>33</v>
      </c>
      <c r="G94" s="48">
        <f>G93-D94+E94</f>
        <v>81205.06</v>
      </c>
      <c r="H94" s="49"/>
    </row>
    <row r="95" s="30" customFormat="1" ht="19.7" customHeight="1">
      <c r="A95" s="45">
        <v>44965</v>
      </c>
      <c r="B95" s="46">
        <v>402</v>
      </c>
      <c r="C95" t="s" s="47">
        <v>110</v>
      </c>
      <c r="D95" s="48">
        <v>167.19</v>
      </c>
      <c r="E95" s="48"/>
      <c r="F95" t="s" s="47">
        <v>33</v>
      </c>
      <c r="G95" s="48">
        <f>G94-D95+E95</f>
        <v>81037.87</v>
      </c>
      <c r="H95" s="49"/>
    </row>
    <row r="96" s="30" customFormat="1" ht="19.7" customHeight="1">
      <c r="A96" s="45">
        <v>44965</v>
      </c>
      <c r="B96" s="46">
        <v>207</v>
      </c>
      <c r="C96" t="s" s="47">
        <v>32</v>
      </c>
      <c r="D96" s="48">
        <v>28.99</v>
      </c>
      <c r="E96" s="48"/>
      <c r="F96" t="s" s="47">
        <v>33</v>
      </c>
      <c r="G96" s="48">
        <f>G95-D96+E96</f>
        <v>81008.88</v>
      </c>
      <c r="H96" s="49"/>
    </row>
    <row r="97" s="30" customFormat="1" ht="19.7" customHeight="1">
      <c r="A97" s="45">
        <v>44965</v>
      </c>
      <c r="B97" s="46">
        <v>302</v>
      </c>
      <c r="C97" t="s" s="47">
        <v>111</v>
      </c>
      <c r="D97" s="48">
        <v>134.01</v>
      </c>
      <c r="E97" s="48"/>
      <c r="F97" t="s" s="47">
        <v>33</v>
      </c>
      <c r="G97" s="48">
        <f>G96-D97+E97</f>
        <v>80874.87</v>
      </c>
      <c r="H97" s="49"/>
    </row>
    <row r="98" s="30" customFormat="1" ht="19.7" customHeight="1">
      <c r="A98" s="45">
        <v>44965</v>
      </c>
      <c r="B98" s="46">
        <v>403</v>
      </c>
      <c r="C98" t="s" s="47">
        <v>112</v>
      </c>
      <c r="D98" s="48">
        <v>487.44</v>
      </c>
      <c r="E98" s="48"/>
      <c r="F98" t="s" s="47">
        <v>33</v>
      </c>
      <c r="G98" s="48">
        <f>G97-D98+E98</f>
        <v>80387.429999999993</v>
      </c>
      <c r="H98" t="s" s="49">
        <v>113</v>
      </c>
    </row>
    <row r="99" s="30" customFormat="1" ht="19.7" customHeight="1">
      <c r="A99" s="45">
        <v>44965</v>
      </c>
      <c r="B99" s="46">
        <v>303</v>
      </c>
      <c r="C99" t="s" s="47">
        <v>114</v>
      </c>
      <c r="D99" s="48">
        <v>180</v>
      </c>
      <c r="E99" s="48"/>
      <c r="F99" t="s" s="47">
        <v>33</v>
      </c>
      <c r="G99" s="48">
        <f>G98-D99+E99</f>
        <v>80207.429999999993</v>
      </c>
      <c r="H99" s="49"/>
    </row>
    <row r="100" s="30" customFormat="1" ht="19.7" customHeight="1">
      <c r="A100" s="45">
        <v>44965</v>
      </c>
      <c r="B100" s="46">
        <v>302</v>
      </c>
      <c r="C100" t="s" s="47">
        <v>115</v>
      </c>
      <c r="D100" s="48">
        <v>180</v>
      </c>
      <c r="E100" s="48"/>
      <c r="F100" t="s" s="47">
        <v>33</v>
      </c>
      <c r="G100" s="48">
        <f>G99-D100+E100</f>
        <v>80027.429999999993</v>
      </c>
      <c r="H100" s="49"/>
    </row>
    <row r="101" s="30" customFormat="1" ht="19.7" customHeight="1">
      <c r="A101" s="45">
        <v>44977</v>
      </c>
      <c r="B101" t="s" s="47">
        <v>116</v>
      </c>
      <c r="C101" t="s" s="47">
        <v>85</v>
      </c>
      <c r="D101" s="48">
        <v>160.92</v>
      </c>
      <c r="E101" s="48"/>
      <c r="F101" t="s" s="47">
        <v>33</v>
      </c>
      <c r="G101" s="48">
        <f>G100-D101+E101</f>
        <v>79866.509999999995</v>
      </c>
      <c r="H101" t="s" s="49">
        <v>117</v>
      </c>
    </row>
    <row r="102" s="30" customFormat="1" ht="19.7" customHeight="1">
      <c r="A102" s="45">
        <v>44977</v>
      </c>
      <c r="B102" s="46">
        <v>221</v>
      </c>
      <c r="C102" t="s" s="47">
        <v>118</v>
      </c>
      <c r="D102" s="48">
        <v>226</v>
      </c>
      <c r="E102" s="48"/>
      <c r="F102" t="s" s="47">
        <v>33</v>
      </c>
      <c r="G102" s="48">
        <f>G101-D102+E102</f>
        <v>79640.509999999995</v>
      </c>
      <c r="H102" s="49"/>
    </row>
    <row r="103" s="30" customFormat="1" ht="19.7" customHeight="1">
      <c r="A103" s="45">
        <v>44977</v>
      </c>
      <c r="B103" s="46">
        <v>103</v>
      </c>
      <c r="C103" t="s" s="47">
        <v>47</v>
      </c>
      <c r="D103" s="48">
        <v>33.99</v>
      </c>
      <c r="E103" s="48"/>
      <c r="F103" t="s" s="47">
        <v>33</v>
      </c>
      <c r="G103" s="48">
        <f>G102-D103+E103</f>
        <v>79606.52</v>
      </c>
      <c r="H103" s="49"/>
    </row>
    <row r="104" s="30" customFormat="1" ht="19.7" customHeight="1">
      <c r="A104" s="45">
        <v>44977</v>
      </c>
      <c r="B104" s="46">
        <v>123</v>
      </c>
      <c r="C104" t="s" s="47">
        <v>119</v>
      </c>
      <c r="D104" s="48">
        <v>1100</v>
      </c>
      <c r="E104" s="48"/>
      <c r="F104" t="s" s="47">
        <v>33</v>
      </c>
      <c r="G104" s="48">
        <f>G103-D104+E104</f>
        <v>78506.52</v>
      </c>
      <c r="H104" s="49"/>
    </row>
    <row r="105" s="30" customFormat="1" ht="19.7" customHeight="1">
      <c r="A105" s="45">
        <v>45003</v>
      </c>
      <c r="B105" s="46">
        <v>601</v>
      </c>
      <c r="C105" t="s" s="47">
        <v>120</v>
      </c>
      <c r="D105" s="48"/>
      <c r="E105" s="48">
        <v>31.36</v>
      </c>
      <c r="F105" t="s" s="47">
        <v>33</v>
      </c>
      <c r="G105" s="48">
        <f>G104-D105+E105</f>
        <v>78537.88</v>
      </c>
      <c r="H105" s="49"/>
    </row>
    <row r="106" s="30" customFormat="1" ht="19.7" customHeight="1">
      <c r="A106" s="45">
        <v>45003</v>
      </c>
      <c r="B106" s="46">
        <v>219</v>
      </c>
      <c r="C106" t="s" s="47">
        <v>121</v>
      </c>
      <c r="D106" s="48">
        <v>970</v>
      </c>
      <c r="E106" s="48"/>
      <c r="F106" t="s" s="47">
        <v>33</v>
      </c>
      <c r="G106" s="48">
        <f>G105-D106+E106</f>
        <v>77567.88</v>
      </c>
      <c r="H106" s="49"/>
    </row>
    <row r="107" s="30" customFormat="1" ht="19.7" customHeight="1">
      <c r="A107" s="45">
        <v>45003</v>
      </c>
      <c r="B107" s="46">
        <v>219</v>
      </c>
      <c r="C107" t="s" s="47">
        <v>122</v>
      </c>
      <c r="D107" s="48">
        <v>100</v>
      </c>
      <c r="E107" s="48"/>
      <c r="F107" t="s" s="47">
        <v>33</v>
      </c>
      <c r="G107" s="48">
        <f>G106-D107+E107</f>
        <v>77467.88</v>
      </c>
      <c r="H107" s="49"/>
    </row>
    <row r="108" s="30" customFormat="1" ht="19.7" customHeight="1">
      <c r="A108" s="45">
        <v>45003</v>
      </c>
      <c r="B108" s="46">
        <v>206</v>
      </c>
      <c r="C108" t="s" s="47">
        <v>118</v>
      </c>
      <c r="D108" s="48">
        <v>150</v>
      </c>
      <c r="E108" s="48"/>
      <c r="F108" t="s" s="47">
        <v>33</v>
      </c>
      <c r="G108" s="48">
        <f>G107-D108+E108</f>
        <v>77317.88</v>
      </c>
      <c r="H108" s="49"/>
    </row>
    <row r="109" s="30" customFormat="1" ht="19.7" customHeight="1">
      <c r="A109" s="45">
        <v>45003</v>
      </c>
      <c r="B109" s="46">
        <v>404</v>
      </c>
      <c r="C109" t="s" s="47">
        <v>62</v>
      </c>
      <c r="D109" s="48">
        <v>20</v>
      </c>
      <c r="E109" s="48"/>
      <c r="F109" t="s" s="47">
        <v>33</v>
      </c>
      <c r="G109" s="48">
        <f>G108-D109+E109</f>
        <v>77297.88</v>
      </c>
      <c r="H109" s="49"/>
    </row>
    <row r="110" s="30" customFormat="1" ht="19.7" customHeight="1">
      <c r="A110" s="45">
        <v>45003</v>
      </c>
      <c r="B110" s="46">
        <v>402</v>
      </c>
      <c r="C110" t="s" s="47">
        <v>69</v>
      </c>
      <c r="D110" s="48">
        <v>40.26</v>
      </c>
      <c r="E110" s="48"/>
      <c r="F110" t="s" s="47">
        <v>33</v>
      </c>
      <c r="G110" s="48">
        <f>G109-D110+E110</f>
        <v>77257.62</v>
      </c>
      <c r="H110" s="49"/>
    </row>
    <row r="111" s="30" customFormat="1" ht="19.7" customHeight="1">
      <c r="A111" s="45">
        <v>45003</v>
      </c>
      <c r="B111" s="46">
        <v>102</v>
      </c>
      <c r="C111" t="s" s="47">
        <v>123</v>
      </c>
      <c r="D111" s="48">
        <v>123.95</v>
      </c>
      <c r="E111" s="48"/>
      <c r="F111" t="s" s="47">
        <v>33</v>
      </c>
      <c r="G111" s="48">
        <f>G110-D111+E111</f>
        <v>77133.67</v>
      </c>
      <c r="H111" s="49"/>
    </row>
    <row r="112" s="30" customFormat="1" ht="19.7" customHeight="1">
      <c r="A112" s="45">
        <v>45003</v>
      </c>
      <c r="B112" s="46">
        <v>102</v>
      </c>
      <c r="C112" t="s" s="47">
        <v>124</v>
      </c>
      <c r="D112" s="48">
        <v>180</v>
      </c>
      <c r="E112" s="48"/>
      <c r="F112" t="s" s="47">
        <v>33</v>
      </c>
      <c r="G112" s="48">
        <f>G111-D112+E112</f>
        <v>76953.67</v>
      </c>
      <c r="H112" s="49"/>
    </row>
    <row r="113" s="30" customFormat="1" ht="19.7" customHeight="1">
      <c r="A113" s="45">
        <v>45003</v>
      </c>
      <c r="B113" t="s" s="47">
        <v>125</v>
      </c>
      <c r="C113" t="s" s="47">
        <v>126</v>
      </c>
      <c r="D113" s="48">
        <v>203.88</v>
      </c>
      <c r="E113" s="48"/>
      <c r="F113" t="s" s="47">
        <v>33</v>
      </c>
      <c r="G113" s="48">
        <f>G112-D113+E113</f>
        <v>76749.789999999994</v>
      </c>
      <c r="H113" t="s" s="49">
        <v>127</v>
      </c>
    </row>
    <row r="114" s="30" customFormat="1" ht="19.7" customHeight="1">
      <c r="A114" s="45">
        <v>49036</v>
      </c>
      <c r="B114" s="46">
        <v>202</v>
      </c>
      <c r="C114" t="s" s="47">
        <v>128</v>
      </c>
      <c r="D114" s="48">
        <v>63.78</v>
      </c>
      <c r="E114" s="48"/>
      <c r="F114" s="45"/>
      <c r="G114" s="48">
        <f>G113-D114+E114</f>
        <v>76686.009999999995</v>
      </c>
      <c r="H114" s="49"/>
    </row>
    <row r="115" s="30" customFormat="1" ht="19.7" customHeight="1">
      <c r="A115" s="45">
        <v>45018</v>
      </c>
      <c r="B115" t="s" s="47">
        <v>129</v>
      </c>
      <c r="C115" t="s" s="47">
        <v>112</v>
      </c>
      <c r="D115" s="48">
        <v>292.56</v>
      </c>
      <c r="E115" s="48"/>
      <c r="F115" s="45"/>
      <c r="G115" s="48">
        <f>G114-D115+E115</f>
        <v>76393.45</v>
      </c>
      <c r="H115" t="s" s="49">
        <v>130</v>
      </c>
    </row>
    <row r="116" s="30" customFormat="1" ht="19.7" customHeight="1">
      <c r="A116" s="45">
        <v>45018</v>
      </c>
      <c r="B116" s="46">
        <v>123</v>
      </c>
      <c r="C116" t="s" s="47">
        <v>32</v>
      </c>
      <c r="D116" s="48">
        <v>294.01</v>
      </c>
      <c r="E116" s="48"/>
      <c r="F116" s="45"/>
      <c r="G116" s="48">
        <f>G115-D116+E116</f>
        <v>76099.44</v>
      </c>
      <c r="H116" s="49"/>
    </row>
    <row r="117" s="30" customFormat="1" ht="19.7" customHeight="1">
      <c r="A117" s="45">
        <v>45018</v>
      </c>
      <c r="B117" s="46">
        <v>206</v>
      </c>
      <c r="C117" t="s" s="47">
        <v>56</v>
      </c>
      <c r="D117" s="48">
        <v>333.39</v>
      </c>
      <c r="E117" s="48"/>
      <c r="F117" s="45"/>
      <c r="G117" s="48">
        <f>G116-D117+E117</f>
        <v>75766.05</v>
      </c>
      <c r="H117" s="49"/>
    </row>
    <row r="118" s="30" customFormat="1" ht="19.7" customHeight="1">
      <c r="A118" s="45">
        <v>45018</v>
      </c>
      <c r="B118" s="46">
        <v>410</v>
      </c>
      <c r="C118" t="s" s="47">
        <v>131</v>
      </c>
      <c r="D118" s="48">
        <v>639.5599999999999</v>
      </c>
      <c r="E118" s="48"/>
      <c r="F118" s="45"/>
      <c r="G118" s="48">
        <f>G117-D118+E118</f>
        <v>75126.490000000005</v>
      </c>
      <c r="H118" s="49"/>
    </row>
    <row r="119" s="30" customFormat="1" ht="19.7" customHeight="1">
      <c r="A119" s="45">
        <v>45018</v>
      </c>
      <c r="B119" s="46">
        <v>410</v>
      </c>
      <c r="C119" t="s" s="47">
        <v>132</v>
      </c>
      <c r="D119" s="48">
        <v>299.5</v>
      </c>
      <c r="E119" s="48"/>
      <c r="F119" s="45"/>
      <c r="G119" s="48">
        <f>G118-D119+E119</f>
        <v>74826.990000000005</v>
      </c>
      <c r="H119" s="49"/>
    </row>
    <row r="120" s="30" customFormat="1" ht="19.7" customHeight="1">
      <c r="A120" s="45">
        <v>45018</v>
      </c>
      <c r="B120" t="s" s="47">
        <v>133</v>
      </c>
      <c r="C120" t="s" s="47">
        <v>39</v>
      </c>
      <c r="D120" s="48">
        <v>430.54</v>
      </c>
      <c r="E120" s="48"/>
      <c r="F120" s="45"/>
      <c r="G120" s="48">
        <f>G119-D120+E120</f>
        <v>74396.45</v>
      </c>
      <c r="H120" t="s" s="49">
        <v>134</v>
      </c>
    </row>
    <row r="121" s="30" customFormat="1" ht="19.7" customHeight="1">
      <c r="A121" s="45">
        <v>45018</v>
      </c>
      <c r="B121" s="46">
        <v>207</v>
      </c>
      <c r="C121" t="s" s="47">
        <v>82</v>
      </c>
      <c r="D121" s="48">
        <v>17.7</v>
      </c>
      <c r="E121" s="48"/>
      <c r="F121" s="45"/>
      <c r="G121" s="48">
        <f>G120-D121+E121</f>
        <v>74378.75</v>
      </c>
      <c r="H121" s="49"/>
    </row>
    <row r="122" s="30" customFormat="1" ht="19.7" customHeight="1">
      <c r="A122" s="45">
        <v>45018</v>
      </c>
      <c r="B122" t="s" s="47">
        <v>135</v>
      </c>
      <c r="C122" t="s" s="47">
        <v>82</v>
      </c>
      <c r="D122" s="48">
        <v>444.46</v>
      </c>
      <c r="E122" s="48"/>
      <c r="F122" s="45"/>
      <c r="G122" s="48">
        <f>G121-D122+E122</f>
        <v>73934.289999999994</v>
      </c>
      <c r="H122" t="s" s="49">
        <v>136</v>
      </c>
    </row>
    <row r="123" s="30" customFormat="1" ht="19.7" customHeight="1">
      <c r="A123" s="45">
        <v>45018</v>
      </c>
      <c r="B123" s="46">
        <v>304</v>
      </c>
      <c r="C123" t="s" s="47">
        <v>137</v>
      </c>
      <c r="D123" s="48">
        <v>394.68</v>
      </c>
      <c r="E123" s="48"/>
      <c r="F123" s="45"/>
      <c r="G123" s="48">
        <f>G122-D123+E123</f>
        <v>73539.61</v>
      </c>
      <c r="H123" s="49"/>
    </row>
    <row r="124" s="30" customFormat="1" ht="19.7" customHeight="1">
      <c r="A124" s="45">
        <v>45032</v>
      </c>
      <c r="B124" s="46">
        <v>304</v>
      </c>
      <c r="C124" t="s" s="47">
        <v>137</v>
      </c>
      <c r="D124" s="48">
        <v>181.52</v>
      </c>
      <c r="E124" s="48"/>
      <c r="F124" s="45"/>
      <c r="G124" s="48">
        <f>G123-D124+E124</f>
        <v>73358.09</v>
      </c>
      <c r="H124" s="49"/>
    </row>
    <row r="125" s="30" customFormat="1" ht="19.7" customHeight="1">
      <c r="A125" s="45">
        <v>45032</v>
      </c>
      <c r="B125" s="46">
        <v>402</v>
      </c>
      <c r="C125" t="s" s="47">
        <v>69</v>
      </c>
      <c r="D125" s="48">
        <v>18.77</v>
      </c>
      <c r="E125" s="48"/>
      <c r="F125" s="45"/>
      <c r="G125" s="48">
        <f>G124-D125+E125</f>
        <v>73339.320000000007</v>
      </c>
      <c r="H125" s="49"/>
    </row>
    <row r="126" s="30" customFormat="1" ht="19.7" customHeight="1">
      <c r="A126" s="45">
        <v>45032</v>
      </c>
      <c r="B126" s="46">
        <v>410</v>
      </c>
      <c r="C126" t="s" s="47">
        <v>138</v>
      </c>
      <c r="D126" s="48">
        <v>534.61</v>
      </c>
      <c r="E126" s="48"/>
      <c r="F126" s="45"/>
      <c r="G126" s="48">
        <f>G125-D126+E126</f>
        <v>72804.710000000006</v>
      </c>
      <c r="H126" s="49"/>
    </row>
    <row r="127" s="30" customFormat="1" ht="19.7" customHeight="1">
      <c r="A127" s="45">
        <v>45032</v>
      </c>
      <c r="B127" s="46">
        <v>303</v>
      </c>
      <c r="C127" t="s" s="47">
        <v>139</v>
      </c>
      <c r="D127" s="48">
        <v>95.34</v>
      </c>
      <c r="E127" s="48"/>
      <c r="F127" s="45"/>
      <c r="G127" s="48">
        <f>G126-D127+E127</f>
        <v>72709.37</v>
      </c>
      <c r="H127" s="49"/>
    </row>
    <row r="128" s="30" customFormat="1" ht="19.7" customHeight="1">
      <c r="A128" s="45">
        <v>45032</v>
      </c>
      <c r="B128" s="46">
        <v>304</v>
      </c>
      <c r="C128" t="s" s="47">
        <v>140</v>
      </c>
      <c r="D128" s="48">
        <v>700</v>
      </c>
      <c r="E128" s="48"/>
      <c r="F128" s="45"/>
      <c r="G128" s="48">
        <f>G127-D128+E128</f>
        <v>72009.37</v>
      </c>
      <c r="H128" s="49"/>
    </row>
    <row r="129" s="30" customFormat="1" ht="19.7" customHeight="1">
      <c r="A129" s="45">
        <v>45032</v>
      </c>
      <c r="B129" s="46">
        <v>108</v>
      </c>
      <c r="C129" t="s" s="47">
        <v>89</v>
      </c>
      <c r="D129" s="48">
        <v>122.68</v>
      </c>
      <c r="E129" s="48"/>
      <c r="F129" s="45"/>
      <c r="G129" s="48">
        <f>G128-D129+E129</f>
        <v>71886.69</v>
      </c>
      <c r="H129" s="49"/>
    </row>
    <row r="130" s="30" customFormat="1" ht="19.7" customHeight="1">
      <c r="A130" s="45">
        <v>45016</v>
      </c>
      <c r="B130" s="46">
        <v>601</v>
      </c>
      <c r="C130" t="s" s="47">
        <v>141</v>
      </c>
      <c r="D130" s="48"/>
      <c r="E130" s="48">
        <v>33.54</v>
      </c>
      <c r="F130" t="s" s="47">
        <v>33</v>
      </c>
      <c r="G130" s="48">
        <f>G129-D130+E130</f>
        <v>71920.23</v>
      </c>
      <c r="H130" s="49"/>
    </row>
    <row r="131" s="30" customFormat="1" ht="19.7" customHeight="1">
      <c r="A131" s="45">
        <v>45053</v>
      </c>
      <c r="B131" s="46">
        <v>202</v>
      </c>
      <c r="C131" t="s" s="47">
        <v>43</v>
      </c>
      <c r="D131" s="48">
        <v>180</v>
      </c>
      <c r="E131" s="48"/>
      <c r="F131" s="45"/>
      <c r="G131" s="48">
        <f>G130-D131+E131</f>
        <v>71740.23</v>
      </c>
      <c r="H131" s="49"/>
    </row>
    <row r="132" s="30" customFormat="1" ht="19.7" customHeight="1">
      <c r="A132" s="45">
        <v>45053</v>
      </c>
      <c r="B132" s="46">
        <v>207</v>
      </c>
      <c r="C132" t="s" s="47">
        <v>35</v>
      </c>
      <c r="D132" s="48">
        <v>67.58</v>
      </c>
      <c r="E132" s="48"/>
      <c r="F132" s="45"/>
      <c r="G132" s="48">
        <f>G131-D132+E132</f>
        <v>71672.649999999994</v>
      </c>
      <c r="H132" s="49"/>
    </row>
    <row r="133" s="30" customFormat="1" ht="19.7" customHeight="1">
      <c r="A133" s="45">
        <v>45053</v>
      </c>
      <c r="B133" s="46">
        <v>412</v>
      </c>
      <c r="C133" t="s" s="47">
        <v>142</v>
      </c>
      <c r="D133" s="48">
        <v>267.94</v>
      </c>
      <c r="E133" s="48"/>
      <c r="F133" s="45"/>
      <c r="G133" s="48">
        <f>G132-D133+E133</f>
        <v>71404.710000000006</v>
      </c>
      <c r="H133" s="49"/>
    </row>
    <row r="134" s="30" customFormat="1" ht="19.7" customHeight="1">
      <c r="A134" s="45">
        <v>45053</v>
      </c>
      <c r="B134" t="s" s="47">
        <v>143</v>
      </c>
      <c r="C134" t="s" s="47">
        <v>37</v>
      </c>
      <c r="D134" s="48">
        <v>194.13</v>
      </c>
      <c r="E134" s="48"/>
      <c r="F134" s="45"/>
      <c r="G134" s="48">
        <f>G133-D134+E134</f>
        <v>71210.58</v>
      </c>
      <c r="H134" t="s" s="49">
        <v>144</v>
      </c>
    </row>
    <row r="135" s="30" customFormat="1" ht="19.7" customHeight="1">
      <c r="A135" s="45">
        <v>45053</v>
      </c>
      <c r="B135" s="46">
        <v>103</v>
      </c>
      <c r="C135" t="s" s="47">
        <v>145</v>
      </c>
      <c r="D135" s="48">
        <v>180</v>
      </c>
      <c r="E135" s="48"/>
      <c r="F135" s="45"/>
      <c r="G135" s="48">
        <f>G134-D135+E135</f>
        <v>71030.58</v>
      </c>
      <c r="H135" s="49"/>
    </row>
    <row r="136" s="30" customFormat="1" ht="19.7" customHeight="1">
      <c r="A136" s="45">
        <v>45053</v>
      </c>
      <c r="B136" s="46">
        <v>303</v>
      </c>
      <c r="C136" t="s" s="47">
        <v>65</v>
      </c>
      <c r="D136" s="48">
        <v>93.63</v>
      </c>
      <c r="E136" s="48"/>
      <c r="F136" s="45"/>
      <c r="G136" s="48">
        <f>G135-D136+E136</f>
        <v>70936.95</v>
      </c>
      <c r="H136" s="49"/>
    </row>
    <row r="137" s="30" customFormat="1" ht="19.7" customHeight="1">
      <c r="A137" s="45">
        <v>45053</v>
      </c>
      <c r="B137" s="46">
        <v>103</v>
      </c>
      <c r="C137" t="s" s="47">
        <v>47</v>
      </c>
      <c r="D137" s="48">
        <v>39.51</v>
      </c>
      <c r="E137" s="48"/>
      <c r="F137" s="45"/>
      <c r="G137" s="48">
        <f>G136-D137+E137</f>
        <v>70897.44</v>
      </c>
      <c r="H137" s="49"/>
    </row>
    <row r="138" s="30" customFormat="1" ht="19.7" customHeight="1">
      <c r="A138" s="45">
        <v>45053</v>
      </c>
      <c r="B138" s="46">
        <v>101</v>
      </c>
      <c r="C138" t="s" s="47">
        <v>146</v>
      </c>
      <c r="D138" s="48">
        <v>15.74</v>
      </c>
      <c r="E138" s="48"/>
      <c r="F138" s="45"/>
      <c r="G138" s="48">
        <f>G137-D138+E138</f>
        <v>70881.7</v>
      </c>
      <c r="H138" s="49"/>
    </row>
    <row r="139" s="52" customFormat="1" ht="19.7" customHeight="1">
      <c r="A139" s="53">
        <v>45053</v>
      </c>
      <c r="B139" s="54">
        <v>406</v>
      </c>
      <c r="C139" t="s" s="55">
        <v>94</v>
      </c>
      <c r="D139" s="56">
        <v>4392.89</v>
      </c>
      <c r="E139" s="56"/>
      <c r="F139" s="57"/>
      <c r="G139" s="56">
        <f>G138-D139+E139</f>
        <v>66488.81</v>
      </c>
      <c r="H139" s="49"/>
      <c r="J139" s="54"/>
      <c r="K139" s="58"/>
      <c r="L139" s="56"/>
      <c r="M139" s="56"/>
      <c r="O139" s="56"/>
      <c r="R139" s="54"/>
      <c r="S139" s="58"/>
      <c r="T139" s="56"/>
      <c r="U139" s="56"/>
      <c r="W139" s="56"/>
      <c r="Z139" s="54"/>
      <c r="AA139" s="58"/>
      <c r="AB139" s="56"/>
      <c r="AC139" s="56"/>
      <c r="AE139" s="56"/>
      <c r="AH139" s="54"/>
      <c r="AI139" s="58"/>
      <c r="AJ139" s="56"/>
      <c r="AK139" s="56"/>
      <c r="AM139" s="56"/>
      <c r="AP139" s="54"/>
      <c r="AQ139" s="58"/>
      <c r="AR139" s="56"/>
      <c r="AS139" s="56"/>
      <c r="AU139" s="56"/>
      <c r="AX139" s="54"/>
      <c r="AY139" s="58"/>
      <c r="AZ139" s="56"/>
      <c r="BA139" s="56"/>
      <c r="BC139" s="56"/>
      <c r="BF139" s="54"/>
      <c r="BG139" s="58"/>
      <c r="BH139" s="56"/>
      <c r="BI139" s="56"/>
      <c r="BK139" s="56"/>
      <c r="BN139" s="54"/>
      <c r="BO139" s="58"/>
      <c r="BP139" s="56"/>
      <c r="BQ139" s="56"/>
      <c r="BS139" s="56"/>
      <c r="BV139" s="54"/>
      <c r="BW139" s="58"/>
      <c r="BX139" s="56"/>
      <c r="BY139" s="56"/>
      <c r="CA139" s="56"/>
      <c r="CD139" s="54"/>
      <c r="CE139" s="58"/>
      <c r="CF139" s="56"/>
      <c r="CG139" s="56"/>
      <c r="CI139" s="56"/>
      <c r="CL139" s="54"/>
      <c r="CM139" s="58"/>
      <c r="CN139" s="56"/>
      <c r="CO139" s="56"/>
      <c r="CQ139" s="56"/>
      <c r="CT139" s="54"/>
      <c r="CU139" s="58"/>
      <c r="CV139" s="56"/>
      <c r="CW139" s="56"/>
      <c r="CY139" s="56"/>
      <c r="DB139" s="54"/>
      <c r="DC139" s="58"/>
      <c r="DD139" s="56"/>
      <c r="DE139" s="56"/>
      <c r="DG139" s="56"/>
      <c r="DJ139" s="54"/>
      <c r="DK139" s="58"/>
      <c r="DL139" s="56"/>
      <c r="DM139" s="56"/>
      <c r="DO139" s="56"/>
      <c r="DR139" s="54"/>
      <c r="DS139" s="58"/>
      <c r="DT139" s="56"/>
      <c r="DU139" s="56"/>
      <c r="DW139" s="56"/>
      <c r="DZ139" s="54"/>
      <c r="EA139" s="58"/>
      <c r="EB139" s="56"/>
      <c r="EC139" s="56"/>
      <c r="EE139" s="56"/>
      <c r="EH139" s="54"/>
      <c r="EI139" s="58"/>
      <c r="EJ139" s="56"/>
      <c r="EK139" s="56"/>
      <c r="EM139" s="56"/>
      <c r="EP139" s="54"/>
      <c r="EQ139" s="58"/>
      <c r="ER139" s="56"/>
      <c r="ES139" s="56"/>
      <c r="EU139" s="56"/>
      <c r="EX139" s="54"/>
      <c r="EY139" s="58"/>
      <c r="EZ139" s="56"/>
      <c r="FA139" s="56"/>
      <c r="FC139" s="56"/>
      <c r="FF139" s="54"/>
      <c r="FG139" s="58"/>
      <c r="FH139" s="56"/>
      <c r="FI139" s="56"/>
      <c r="FK139" s="56"/>
      <c r="FN139" s="54"/>
      <c r="FO139" s="58"/>
      <c r="FP139" s="56"/>
      <c r="FQ139" s="56"/>
      <c r="FS139" s="56"/>
      <c r="FV139" s="54"/>
      <c r="FW139" s="58"/>
      <c r="FX139" s="56"/>
      <c r="FY139" s="56"/>
      <c r="GA139" s="56"/>
      <c r="GD139" s="54"/>
      <c r="GE139" s="58"/>
      <c r="GF139" s="56"/>
      <c r="GG139" s="56"/>
      <c r="GI139" s="56"/>
      <c r="GL139" s="54"/>
      <c r="GM139" s="58"/>
      <c r="GN139" s="56"/>
      <c r="GO139" s="56"/>
      <c r="GQ139" s="56"/>
      <c r="GT139" s="54"/>
      <c r="GU139" s="58"/>
      <c r="GV139" s="56"/>
      <c r="GW139" s="56"/>
      <c r="GY139" s="56"/>
      <c r="HB139" s="54"/>
      <c r="HC139" s="58"/>
      <c r="HD139" s="56"/>
      <c r="HE139" s="56"/>
      <c r="HG139" s="56"/>
      <c r="HJ139" s="54"/>
      <c r="HK139" s="58"/>
      <c r="HL139" s="56"/>
      <c r="HM139" s="56"/>
      <c r="HO139" s="56"/>
      <c r="HR139" s="54"/>
      <c r="HS139" s="58"/>
      <c r="HT139" s="56"/>
      <c r="HU139" s="56"/>
      <c r="HW139" s="56"/>
      <c r="HZ139" s="54"/>
      <c r="IA139" s="58"/>
      <c r="IB139" s="56"/>
      <c r="IC139" s="56"/>
      <c r="IE139" s="56"/>
      <c r="IH139" s="54"/>
      <c r="II139" s="58"/>
      <c r="IJ139" s="56"/>
      <c r="IK139" s="56"/>
      <c r="IM139" s="56"/>
      <c r="IP139" s="54"/>
      <c r="IQ139" s="58"/>
      <c r="IR139" s="56"/>
      <c r="IS139" s="56"/>
      <c r="IU139" s="56"/>
    </row>
    <row r="140" s="52" customFormat="1" ht="19.7" customHeight="1">
      <c r="A140" s="57">
        <v>45053</v>
      </c>
      <c r="B140" s="54">
        <v>126.79</v>
      </c>
      <c r="C140" t="s" s="55">
        <v>103</v>
      </c>
      <c r="D140" s="56">
        <v>126.79</v>
      </c>
      <c r="E140" s="56"/>
      <c r="F140" s="57"/>
      <c r="G140" s="56">
        <f>G139-D140+E140</f>
        <v>66362.02</v>
      </c>
      <c r="H140" s="49"/>
      <c r="J140" s="54"/>
      <c r="K140" s="58"/>
      <c r="L140" s="56"/>
      <c r="M140" s="56"/>
      <c r="O140" s="56"/>
      <c r="R140" s="54"/>
      <c r="S140" s="58"/>
      <c r="T140" s="56"/>
      <c r="U140" s="56"/>
      <c r="W140" s="56"/>
      <c r="Z140" s="54"/>
      <c r="AA140" s="58"/>
      <c r="AB140" s="56"/>
      <c r="AC140" s="56"/>
      <c r="AE140" s="56"/>
      <c r="AH140" s="54"/>
      <c r="AI140" s="58"/>
      <c r="AJ140" s="56"/>
      <c r="AK140" s="56"/>
      <c r="AM140" s="56"/>
      <c r="AP140" s="54"/>
      <c r="AQ140" s="58"/>
      <c r="AR140" s="56"/>
      <c r="AS140" s="56"/>
      <c r="AU140" s="56"/>
      <c r="AX140" s="54"/>
      <c r="AY140" s="58"/>
      <c r="AZ140" s="56"/>
      <c r="BA140" s="56"/>
      <c r="BC140" s="56"/>
      <c r="BF140" s="54"/>
      <c r="BG140" s="58"/>
      <c r="BH140" s="56"/>
      <c r="BI140" s="56"/>
      <c r="BK140" s="56"/>
      <c r="BN140" s="54"/>
      <c r="BO140" s="58"/>
      <c r="BP140" s="56"/>
      <c r="BQ140" s="56"/>
      <c r="BS140" s="56"/>
      <c r="BV140" s="54"/>
      <c r="BW140" s="58"/>
      <c r="BX140" s="56"/>
      <c r="BY140" s="56"/>
      <c r="CA140" s="56"/>
      <c r="CD140" s="54"/>
      <c r="CE140" s="58"/>
      <c r="CF140" s="56"/>
      <c r="CG140" s="56"/>
      <c r="CI140" s="56"/>
      <c r="CL140" s="54"/>
      <c r="CM140" s="58"/>
      <c r="CN140" s="56"/>
      <c r="CO140" s="56"/>
      <c r="CQ140" s="56"/>
      <c r="CT140" s="54"/>
      <c r="CU140" s="58"/>
      <c r="CV140" s="56"/>
      <c r="CW140" s="56"/>
      <c r="CY140" s="56"/>
      <c r="DB140" s="54"/>
      <c r="DC140" s="58"/>
      <c r="DD140" s="56"/>
      <c r="DE140" s="56"/>
      <c r="DG140" s="56"/>
      <c r="DJ140" s="54"/>
      <c r="DK140" s="58"/>
      <c r="DL140" s="56"/>
      <c r="DM140" s="56"/>
      <c r="DO140" s="56"/>
      <c r="DR140" s="54"/>
      <c r="DS140" s="58"/>
      <c r="DT140" s="56"/>
      <c r="DU140" s="56"/>
      <c r="DW140" s="56"/>
      <c r="DZ140" s="54"/>
      <c r="EA140" s="58"/>
      <c r="EB140" s="56"/>
      <c r="EC140" s="56"/>
      <c r="EE140" s="56"/>
      <c r="EH140" s="54"/>
      <c r="EI140" s="58"/>
      <c r="EJ140" s="56"/>
      <c r="EK140" s="56"/>
      <c r="EM140" s="56"/>
      <c r="EP140" s="54"/>
      <c r="EQ140" s="58"/>
      <c r="ER140" s="56"/>
      <c r="ES140" s="56"/>
      <c r="EU140" s="56"/>
      <c r="EX140" s="54"/>
      <c r="EY140" s="58"/>
      <c r="EZ140" s="56"/>
      <c r="FA140" s="56"/>
      <c r="FC140" s="56"/>
      <c r="FF140" s="54"/>
      <c r="FG140" s="58"/>
      <c r="FH140" s="56"/>
      <c r="FI140" s="56"/>
      <c r="FK140" s="56"/>
      <c r="FN140" s="54"/>
      <c r="FO140" s="58"/>
      <c r="FP140" s="56"/>
      <c r="FQ140" s="56"/>
      <c r="FS140" s="56"/>
      <c r="FV140" s="54"/>
      <c r="FW140" s="58"/>
      <c r="FX140" s="56"/>
      <c r="FY140" s="56"/>
      <c r="GA140" s="56"/>
      <c r="GD140" s="54"/>
      <c r="GE140" s="58"/>
      <c r="GF140" s="56"/>
      <c r="GG140" s="56"/>
      <c r="GI140" s="56"/>
      <c r="GL140" s="54"/>
      <c r="GM140" s="58"/>
      <c r="GN140" s="56"/>
      <c r="GO140" s="56"/>
      <c r="GQ140" s="56"/>
      <c r="GT140" s="54"/>
      <c r="GU140" s="58"/>
      <c r="GV140" s="56"/>
      <c r="GW140" s="56"/>
      <c r="GY140" s="56"/>
      <c r="HB140" s="54"/>
      <c r="HC140" s="58"/>
      <c r="HD140" s="56"/>
      <c r="HE140" s="56"/>
      <c r="HG140" s="56"/>
      <c r="HJ140" s="54"/>
      <c r="HK140" s="58"/>
      <c r="HL140" s="56"/>
      <c r="HM140" s="56"/>
      <c r="HO140" s="56"/>
      <c r="HR140" s="54"/>
      <c r="HS140" s="58"/>
      <c r="HT140" s="56"/>
      <c r="HU140" s="56"/>
      <c r="HW140" s="56"/>
      <c r="HZ140" s="54"/>
      <c r="IA140" s="58"/>
      <c r="IB140" s="56"/>
      <c r="IC140" s="56"/>
      <c r="IE140" s="56"/>
      <c r="IH140" s="54"/>
      <c r="II140" s="58"/>
      <c r="IJ140" s="56"/>
      <c r="IK140" s="56"/>
      <c r="IM140" s="56"/>
      <c r="IP140" s="54"/>
      <c r="IQ140" s="58"/>
      <c r="IR140" s="56"/>
      <c r="IS140" s="56"/>
      <c r="IU140" s="56"/>
    </row>
    <row r="141" s="52" customFormat="1" ht="19.7" customHeight="1">
      <c r="A141" s="53">
        <v>45053</v>
      </c>
      <c r="B141" s="54">
        <v>203</v>
      </c>
      <c r="C141" t="s" s="55">
        <v>56</v>
      </c>
      <c r="D141" s="56">
        <v>180</v>
      </c>
      <c r="E141" s="56"/>
      <c r="F141" s="57"/>
      <c r="G141" s="56">
        <f>G140-D141+E141</f>
        <v>66182.02</v>
      </c>
      <c r="H141" s="49"/>
      <c r="J141" s="54"/>
      <c r="K141" s="58"/>
      <c r="L141" s="56"/>
      <c r="M141" s="56"/>
      <c r="O141" s="56"/>
      <c r="R141" s="54"/>
      <c r="S141" s="58"/>
      <c r="T141" s="56"/>
      <c r="U141" s="56"/>
      <c r="W141" s="56"/>
      <c r="Z141" s="54"/>
      <c r="AA141" s="58"/>
      <c r="AB141" s="56"/>
      <c r="AC141" s="56"/>
      <c r="AE141" s="56"/>
      <c r="AH141" s="54"/>
      <c r="AI141" s="58"/>
      <c r="AJ141" s="56"/>
      <c r="AK141" s="56"/>
      <c r="AM141" s="56"/>
      <c r="AP141" s="54"/>
      <c r="AQ141" s="58"/>
      <c r="AR141" s="56"/>
      <c r="AS141" s="56"/>
      <c r="AU141" s="56"/>
      <c r="AX141" s="54"/>
      <c r="AY141" s="58"/>
      <c r="AZ141" s="56"/>
      <c r="BA141" s="56"/>
      <c r="BC141" s="56"/>
      <c r="BF141" s="54"/>
      <c r="BG141" s="58"/>
      <c r="BH141" s="56"/>
      <c r="BI141" s="56"/>
      <c r="BK141" s="56"/>
      <c r="BN141" s="54"/>
      <c r="BO141" s="58"/>
      <c r="BP141" s="56"/>
      <c r="BQ141" s="56"/>
      <c r="BS141" s="56"/>
      <c r="BV141" s="54"/>
      <c r="BW141" s="58"/>
      <c r="BX141" s="56"/>
      <c r="BY141" s="56"/>
      <c r="CA141" s="56"/>
      <c r="CD141" s="54"/>
      <c r="CE141" s="58"/>
      <c r="CF141" s="56"/>
      <c r="CG141" s="56"/>
      <c r="CI141" s="56"/>
      <c r="CL141" s="54"/>
      <c r="CM141" s="58"/>
      <c r="CN141" s="56"/>
      <c r="CO141" s="56"/>
      <c r="CQ141" s="56"/>
      <c r="CT141" s="54"/>
      <c r="CU141" s="58"/>
      <c r="CV141" s="56"/>
      <c r="CW141" s="56"/>
      <c r="CY141" s="56"/>
      <c r="DB141" s="54"/>
      <c r="DC141" s="58"/>
      <c r="DD141" s="56"/>
      <c r="DE141" s="56"/>
      <c r="DG141" s="56"/>
      <c r="DJ141" s="54"/>
      <c r="DK141" s="58"/>
      <c r="DL141" s="56"/>
      <c r="DM141" s="56"/>
      <c r="DO141" s="56"/>
      <c r="DR141" s="54"/>
      <c r="DS141" s="58"/>
      <c r="DT141" s="56"/>
      <c r="DU141" s="56"/>
      <c r="DW141" s="56"/>
      <c r="DZ141" s="54"/>
      <c r="EA141" s="58"/>
      <c r="EB141" s="56"/>
      <c r="EC141" s="56"/>
      <c r="EE141" s="56"/>
      <c r="EH141" s="54"/>
      <c r="EI141" s="58"/>
      <c r="EJ141" s="56"/>
      <c r="EK141" s="56"/>
      <c r="EM141" s="56"/>
      <c r="EP141" s="54"/>
      <c r="EQ141" s="58"/>
      <c r="ER141" s="56"/>
      <c r="ES141" s="56"/>
      <c r="EU141" s="56"/>
      <c r="EX141" s="54"/>
      <c r="EY141" s="58"/>
      <c r="EZ141" s="56"/>
      <c r="FA141" s="56"/>
      <c r="FC141" s="56"/>
      <c r="FF141" s="54"/>
      <c r="FG141" s="58"/>
      <c r="FH141" s="56"/>
      <c r="FI141" s="56"/>
      <c r="FK141" s="56"/>
      <c r="FN141" s="54"/>
      <c r="FO141" s="58"/>
      <c r="FP141" s="56"/>
      <c r="FQ141" s="56"/>
      <c r="FS141" s="56"/>
      <c r="FV141" s="54"/>
      <c r="FW141" s="58"/>
      <c r="FX141" s="56"/>
      <c r="FY141" s="56"/>
      <c r="GA141" s="56"/>
      <c r="GD141" s="54"/>
      <c r="GE141" s="58"/>
      <c r="GF141" s="56"/>
      <c r="GG141" s="56"/>
      <c r="GI141" s="56"/>
      <c r="GL141" s="54"/>
      <c r="GM141" s="58"/>
      <c r="GN141" s="56"/>
      <c r="GO141" s="56"/>
      <c r="GQ141" s="56"/>
      <c r="GT141" s="54"/>
      <c r="GU141" s="58"/>
      <c r="GV141" s="56"/>
      <c r="GW141" s="56"/>
      <c r="GY141" s="56"/>
      <c r="HB141" s="54"/>
      <c r="HC141" s="58"/>
      <c r="HD141" s="56"/>
      <c r="HE141" s="56"/>
      <c r="HG141" s="56"/>
      <c r="HJ141" s="54"/>
      <c r="HK141" s="58"/>
      <c r="HL141" s="56"/>
      <c r="HM141" s="56"/>
      <c r="HO141" s="56"/>
      <c r="HR141" s="54"/>
      <c r="HS141" s="58"/>
      <c r="HT141" s="56"/>
      <c r="HU141" s="56"/>
      <c r="HW141" s="56"/>
      <c r="HZ141" s="54"/>
      <c r="IA141" s="58"/>
      <c r="IB141" s="56"/>
      <c r="IC141" s="56"/>
      <c r="IE141" s="56"/>
      <c r="IH141" s="54"/>
      <c r="II141" s="58"/>
      <c r="IJ141" s="56"/>
      <c r="IK141" s="56"/>
      <c r="IM141" s="56"/>
      <c r="IP141" s="54"/>
      <c r="IQ141" s="58"/>
      <c r="IR141" s="56"/>
      <c r="IS141" s="56"/>
      <c r="IU141" s="56"/>
    </row>
    <row r="142" s="52" customFormat="1" ht="19.7" customHeight="1">
      <c r="A142" s="57">
        <v>45053</v>
      </c>
      <c r="B142" s="54">
        <v>105</v>
      </c>
      <c r="C142" t="s" s="55">
        <v>147</v>
      </c>
      <c r="D142" s="56">
        <v>755</v>
      </c>
      <c r="E142" s="56"/>
      <c r="F142" s="57"/>
      <c r="G142" s="56">
        <f>G141-D142+E142</f>
        <v>65427.02</v>
      </c>
      <c r="H142" s="49"/>
      <c r="J142" s="54"/>
      <c r="K142" s="58"/>
      <c r="L142" s="56"/>
      <c r="M142" s="56"/>
      <c r="O142" s="56"/>
      <c r="R142" s="54"/>
      <c r="S142" s="58"/>
      <c r="T142" s="56"/>
      <c r="U142" s="56"/>
      <c r="W142" s="56"/>
      <c r="Z142" s="54"/>
      <c r="AA142" s="58"/>
      <c r="AB142" s="56"/>
      <c r="AC142" s="56"/>
      <c r="AE142" s="56"/>
      <c r="AH142" s="54"/>
      <c r="AI142" s="58"/>
      <c r="AJ142" s="56"/>
      <c r="AK142" s="56"/>
      <c r="AM142" s="56"/>
      <c r="AP142" s="54"/>
      <c r="AQ142" s="58"/>
      <c r="AR142" s="56"/>
      <c r="AS142" s="56"/>
      <c r="AU142" s="56"/>
      <c r="AX142" s="54"/>
      <c r="AY142" s="58"/>
      <c r="AZ142" s="56"/>
      <c r="BA142" s="56"/>
      <c r="BC142" s="56"/>
      <c r="BF142" s="54"/>
      <c r="BG142" s="58"/>
      <c r="BH142" s="56"/>
      <c r="BI142" s="56"/>
      <c r="BK142" s="56"/>
      <c r="BN142" s="54"/>
      <c r="BO142" s="58"/>
      <c r="BP142" s="56"/>
      <c r="BQ142" s="56"/>
      <c r="BS142" s="56"/>
      <c r="BV142" s="54"/>
      <c r="BW142" s="58"/>
      <c r="BX142" s="56"/>
      <c r="BY142" s="56"/>
      <c r="CA142" s="56"/>
      <c r="CD142" s="54"/>
      <c r="CE142" s="58"/>
      <c r="CF142" s="56"/>
      <c r="CG142" s="56"/>
      <c r="CI142" s="56"/>
      <c r="CL142" s="54"/>
      <c r="CM142" s="58"/>
      <c r="CN142" s="56"/>
      <c r="CO142" s="56"/>
      <c r="CQ142" s="56"/>
      <c r="CT142" s="54"/>
      <c r="CU142" s="58"/>
      <c r="CV142" s="56"/>
      <c r="CW142" s="56"/>
      <c r="CY142" s="56"/>
      <c r="DB142" s="54"/>
      <c r="DC142" s="58"/>
      <c r="DD142" s="56"/>
      <c r="DE142" s="56"/>
      <c r="DG142" s="56"/>
      <c r="DJ142" s="54"/>
      <c r="DK142" s="58"/>
      <c r="DL142" s="56"/>
      <c r="DM142" s="56"/>
      <c r="DO142" s="56"/>
      <c r="DR142" s="54"/>
      <c r="DS142" s="58"/>
      <c r="DT142" s="56"/>
      <c r="DU142" s="56"/>
      <c r="DW142" s="56"/>
      <c r="DZ142" s="54"/>
      <c r="EA142" s="58"/>
      <c r="EB142" s="56"/>
      <c r="EC142" s="56"/>
      <c r="EE142" s="56"/>
      <c r="EH142" s="54"/>
      <c r="EI142" s="58"/>
      <c r="EJ142" s="56"/>
      <c r="EK142" s="56"/>
      <c r="EM142" s="56"/>
      <c r="EP142" s="54"/>
      <c r="EQ142" s="58"/>
      <c r="ER142" s="56"/>
      <c r="ES142" s="56"/>
      <c r="EU142" s="56"/>
      <c r="EX142" s="54"/>
      <c r="EY142" s="58"/>
      <c r="EZ142" s="56"/>
      <c r="FA142" s="56"/>
      <c r="FC142" s="56"/>
      <c r="FF142" s="54"/>
      <c r="FG142" s="58"/>
      <c r="FH142" s="56"/>
      <c r="FI142" s="56"/>
      <c r="FK142" s="56"/>
      <c r="FN142" s="54"/>
      <c r="FO142" s="58"/>
      <c r="FP142" s="56"/>
      <c r="FQ142" s="56"/>
      <c r="FS142" s="56"/>
      <c r="FV142" s="54"/>
      <c r="FW142" s="58"/>
      <c r="FX142" s="56"/>
      <c r="FY142" s="56"/>
      <c r="GA142" s="56"/>
      <c r="GD142" s="54"/>
      <c r="GE142" s="58"/>
      <c r="GF142" s="56"/>
      <c r="GG142" s="56"/>
      <c r="GI142" s="56"/>
      <c r="GL142" s="54"/>
      <c r="GM142" s="58"/>
      <c r="GN142" s="56"/>
      <c r="GO142" s="56"/>
      <c r="GQ142" s="56"/>
      <c r="GT142" s="54"/>
      <c r="GU142" s="58"/>
      <c r="GV142" s="56"/>
      <c r="GW142" s="56"/>
      <c r="GY142" s="56"/>
      <c r="HB142" s="54"/>
      <c r="HC142" s="58"/>
      <c r="HD142" s="56"/>
      <c r="HE142" s="56"/>
      <c r="HG142" s="56"/>
      <c r="HJ142" s="54"/>
      <c r="HK142" s="58"/>
      <c r="HL142" s="56"/>
      <c r="HM142" s="56"/>
      <c r="HO142" s="56"/>
      <c r="HR142" s="54"/>
      <c r="HS142" s="58"/>
      <c r="HT142" s="56"/>
      <c r="HU142" s="56"/>
      <c r="HW142" s="56"/>
      <c r="HZ142" s="54"/>
      <c r="IA142" s="58"/>
      <c r="IB142" s="56"/>
      <c r="IC142" s="56"/>
      <c r="IE142" s="56"/>
      <c r="IH142" s="54"/>
      <c r="II142" s="58"/>
      <c r="IJ142" s="56"/>
      <c r="IK142" s="56"/>
      <c r="IM142" s="56"/>
      <c r="IP142" s="54"/>
      <c r="IQ142" s="58"/>
      <c r="IR142" s="56"/>
      <c r="IS142" s="56"/>
      <c r="IU142" s="56"/>
    </row>
    <row r="143" s="52" customFormat="1" ht="19.7" customHeight="1">
      <c r="A143" s="59">
        <v>45053</v>
      </c>
      <c r="B143" t="s" s="55">
        <v>148</v>
      </c>
      <c r="C143" t="s" s="55">
        <v>32</v>
      </c>
      <c r="D143" s="56">
        <v>755.9299999999999</v>
      </c>
      <c r="E143" s="56"/>
      <c r="F143" s="57"/>
      <c r="G143" s="56">
        <f>G142-D143+E143</f>
        <v>64671.09</v>
      </c>
      <c r="H143" t="s" s="49">
        <v>149</v>
      </c>
      <c r="J143" s="54"/>
      <c r="K143" s="58"/>
      <c r="L143" s="56"/>
      <c r="M143" s="56"/>
      <c r="O143" s="56"/>
      <c r="R143" s="54"/>
      <c r="S143" s="58"/>
      <c r="T143" s="56"/>
      <c r="U143" s="56"/>
      <c r="W143" s="56"/>
      <c r="Z143" s="54"/>
      <c r="AA143" s="58"/>
      <c r="AB143" s="56"/>
      <c r="AC143" s="56"/>
      <c r="AE143" s="56"/>
      <c r="AH143" s="54"/>
      <c r="AI143" s="58"/>
      <c r="AJ143" s="56"/>
      <c r="AK143" s="56"/>
      <c r="AM143" s="56"/>
      <c r="AP143" s="54"/>
      <c r="AQ143" s="58"/>
      <c r="AR143" s="56"/>
      <c r="AS143" s="56"/>
      <c r="AU143" s="56"/>
      <c r="AX143" s="54"/>
      <c r="AY143" s="58"/>
      <c r="AZ143" s="56"/>
      <c r="BA143" s="56"/>
      <c r="BC143" s="56"/>
      <c r="BF143" s="54"/>
      <c r="BG143" s="58"/>
      <c r="BH143" s="56"/>
      <c r="BI143" s="56"/>
      <c r="BK143" s="56"/>
      <c r="BN143" s="54"/>
      <c r="BO143" s="58"/>
      <c r="BP143" s="56"/>
      <c r="BQ143" s="56"/>
      <c r="BS143" s="56"/>
      <c r="BV143" s="54"/>
      <c r="BW143" s="58"/>
      <c r="BX143" s="56"/>
      <c r="BY143" s="56"/>
      <c r="CA143" s="56"/>
      <c r="CD143" s="54"/>
      <c r="CE143" s="58"/>
      <c r="CF143" s="56"/>
      <c r="CG143" s="56"/>
      <c r="CI143" s="56"/>
      <c r="CL143" s="54"/>
      <c r="CM143" s="58"/>
      <c r="CN143" s="56"/>
      <c r="CO143" s="56"/>
      <c r="CQ143" s="56"/>
      <c r="CT143" s="54"/>
      <c r="CU143" s="58"/>
      <c r="CV143" s="56"/>
      <c r="CW143" s="56"/>
      <c r="CY143" s="56"/>
      <c r="DB143" s="54"/>
      <c r="DC143" s="58"/>
      <c r="DD143" s="56"/>
      <c r="DE143" s="56"/>
      <c r="DG143" s="56"/>
      <c r="DJ143" s="54"/>
      <c r="DK143" s="58"/>
      <c r="DL143" s="56"/>
      <c r="DM143" s="56"/>
      <c r="DO143" s="56"/>
      <c r="DR143" s="54"/>
      <c r="DS143" s="58"/>
      <c r="DT143" s="56"/>
      <c r="DU143" s="56"/>
      <c r="DW143" s="56"/>
      <c r="DZ143" s="54"/>
      <c r="EA143" s="58"/>
      <c r="EB143" s="56"/>
      <c r="EC143" s="56"/>
      <c r="EE143" s="56"/>
      <c r="EH143" s="54"/>
      <c r="EI143" s="58"/>
      <c r="EJ143" s="56"/>
      <c r="EK143" s="56"/>
      <c r="EM143" s="56"/>
      <c r="EP143" s="54"/>
      <c r="EQ143" s="58"/>
      <c r="ER143" s="56"/>
      <c r="ES143" s="56"/>
      <c r="EU143" s="56"/>
      <c r="EX143" s="54"/>
      <c r="EY143" s="58"/>
      <c r="EZ143" s="56"/>
      <c r="FA143" s="56"/>
      <c r="FC143" s="56"/>
      <c r="FF143" s="54"/>
      <c r="FG143" s="58"/>
      <c r="FH143" s="56"/>
      <c r="FI143" s="56"/>
      <c r="FK143" s="56"/>
      <c r="FN143" s="54"/>
      <c r="FO143" s="58"/>
      <c r="FP143" s="56"/>
      <c r="FQ143" s="56"/>
      <c r="FS143" s="56"/>
      <c r="FV143" s="54"/>
      <c r="FW143" s="58"/>
      <c r="FX143" s="56"/>
      <c r="FY143" s="56"/>
      <c r="GA143" s="56"/>
      <c r="GD143" s="54"/>
      <c r="GE143" s="58"/>
      <c r="GF143" s="56"/>
      <c r="GG143" s="56"/>
      <c r="GI143" s="56"/>
      <c r="GL143" s="54"/>
      <c r="GM143" s="58"/>
      <c r="GN143" s="56"/>
      <c r="GO143" s="56"/>
      <c r="GQ143" s="56"/>
      <c r="GT143" s="54"/>
      <c r="GU143" s="58"/>
      <c r="GV143" s="56"/>
      <c r="GW143" s="56"/>
      <c r="GY143" s="56"/>
      <c r="HB143" s="54"/>
      <c r="HC143" s="58"/>
      <c r="HD143" s="56"/>
      <c r="HE143" s="56"/>
      <c r="HG143" s="56"/>
      <c r="HJ143" s="54"/>
      <c r="HK143" s="58"/>
      <c r="HL143" s="56"/>
      <c r="HM143" s="56"/>
      <c r="HO143" s="56"/>
      <c r="HR143" s="54"/>
      <c r="HS143" s="58"/>
      <c r="HT143" s="56"/>
      <c r="HU143" s="56"/>
      <c r="HW143" s="56"/>
      <c r="HZ143" s="54"/>
      <c r="IA143" s="58"/>
      <c r="IB143" s="56"/>
      <c r="IC143" s="56"/>
      <c r="IE143" s="56"/>
      <c r="IH143" s="54"/>
      <c r="II143" s="58"/>
      <c r="IJ143" s="56"/>
      <c r="IK143" s="56"/>
      <c r="IM143" s="56"/>
      <c r="IP143" s="54"/>
      <c r="IQ143" s="58"/>
      <c r="IR143" s="56"/>
      <c r="IS143" s="56"/>
      <c r="IU143" s="56"/>
    </row>
    <row r="144" s="52" customFormat="1" ht="19.7" customHeight="1">
      <c r="A144" s="60">
        <v>45058</v>
      </c>
      <c r="B144" s="54">
        <v>412</v>
      </c>
      <c r="C144" t="s" s="55">
        <v>138</v>
      </c>
      <c r="D144" s="56">
        <v>390.69</v>
      </c>
      <c r="E144" s="56"/>
      <c r="F144" s="57"/>
      <c r="G144" s="56">
        <f>G143-D144+E144</f>
        <v>64280.4</v>
      </c>
      <c r="H144" s="49"/>
      <c r="J144" s="54"/>
      <c r="K144" s="58"/>
      <c r="L144" s="56"/>
      <c r="M144" s="56"/>
      <c r="O144" s="56"/>
      <c r="R144" s="54"/>
      <c r="S144" s="58"/>
      <c r="T144" s="56"/>
      <c r="U144" s="56"/>
      <c r="W144" s="56"/>
      <c r="Z144" s="54"/>
      <c r="AA144" s="58"/>
      <c r="AB144" s="56"/>
      <c r="AC144" s="56"/>
      <c r="AE144" s="56"/>
      <c r="AH144" s="54"/>
      <c r="AI144" s="58"/>
      <c r="AJ144" s="56"/>
      <c r="AK144" s="56"/>
      <c r="AM144" s="56"/>
      <c r="AP144" s="54"/>
      <c r="AQ144" s="58"/>
      <c r="AR144" s="56"/>
      <c r="AS144" s="56"/>
      <c r="AU144" s="56"/>
      <c r="AX144" s="54"/>
      <c r="AY144" s="58"/>
      <c r="AZ144" s="56"/>
      <c r="BA144" s="56"/>
      <c r="BC144" s="56"/>
      <c r="BF144" s="54"/>
      <c r="BG144" s="58"/>
      <c r="BH144" s="56"/>
      <c r="BI144" s="56"/>
      <c r="BK144" s="56"/>
      <c r="BN144" s="54"/>
      <c r="BO144" s="58"/>
      <c r="BP144" s="56"/>
      <c r="BQ144" s="56"/>
      <c r="BS144" s="56"/>
      <c r="BV144" s="54"/>
      <c r="BW144" s="58"/>
      <c r="BX144" s="56"/>
      <c r="BY144" s="56"/>
      <c r="CA144" s="56"/>
      <c r="CD144" s="54"/>
      <c r="CE144" s="58"/>
      <c r="CF144" s="56"/>
      <c r="CG144" s="56"/>
      <c r="CI144" s="56"/>
      <c r="CL144" s="54"/>
      <c r="CM144" s="58"/>
      <c r="CN144" s="56"/>
      <c r="CO144" s="56"/>
      <c r="CQ144" s="56"/>
      <c r="CT144" s="54"/>
      <c r="CU144" s="58"/>
      <c r="CV144" s="56"/>
      <c r="CW144" s="56"/>
      <c r="CY144" s="56"/>
      <c r="DB144" s="54"/>
      <c r="DC144" s="58"/>
      <c r="DD144" s="56"/>
      <c r="DE144" s="56"/>
      <c r="DG144" s="56"/>
      <c r="DJ144" s="54"/>
      <c r="DK144" s="58"/>
      <c r="DL144" s="56"/>
      <c r="DM144" s="56"/>
      <c r="DO144" s="56"/>
      <c r="DR144" s="54"/>
      <c r="DS144" s="58"/>
      <c r="DT144" s="56"/>
      <c r="DU144" s="56"/>
      <c r="DW144" s="56"/>
      <c r="DZ144" s="54"/>
      <c r="EA144" s="58"/>
      <c r="EB144" s="56"/>
      <c r="EC144" s="56"/>
      <c r="EE144" s="56"/>
      <c r="EH144" s="54"/>
      <c r="EI144" s="58"/>
      <c r="EJ144" s="56"/>
      <c r="EK144" s="56"/>
      <c r="EM144" s="56"/>
      <c r="EP144" s="54"/>
      <c r="EQ144" s="58"/>
      <c r="ER144" s="56"/>
      <c r="ES144" s="56"/>
      <c r="EU144" s="56"/>
      <c r="EX144" s="54"/>
      <c r="EY144" s="58"/>
      <c r="EZ144" s="56"/>
      <c r="FA144" s="56"/>
      <c r="FC144" s="56"/>
      <c r="FF144" s="54"/>
      <c r="FG144" s="58"/>
      <c r="FH144" s="56"/>
      <c r="FI144" s="56"/>
      <c r="FK144" s="56"/>
      <c r="FN144" s="54"/>
      <c r="FO144" s="58"/>
      <c r="FP144" s="56"/>
      <c r="FQ144" s="56"/>
      <c r="FS144" s="56"/>
      <c r="FV144" s="54"/>
      <c r="FW144" s="58"/>
      <c r="FX144" s="56"/>
      <c r="FY144" s="56"/>
      <c r="GA144" s="56"/>
      <c r="GD144" s="54"/>
      <c r="GE144" s="58"/>
      <c r="GF144" s="56"/>
      <c r="GG144" s="56"/>
      <c r="GI144" s="56"/>
      <c r="GL144" s="54"/>
      <c r="GM144" s="58"/>
      <c r="GN144" s="56"/>
      <c r="GO144" s="56"/>
      <c r="GQ144" s="56"/>
      <c r="GT144" s="54"/>
      <c r="GU144" s="58"/>
      <c r="GV144" s="56"/>
      <c r="GW144" s="56"/>
      <c r="GY144" s="56"/>
      <c r="HB144" s="54"/>
      <c r="HC144" s="58"/>
      <c r="HD144" s="56"/>
      <c r="HE144" s="56"/>
      <c r="HG144" s="56"/>
      <c r="HJ144" s="54"/>
      <c r="HK144" s="58"/>
      <c r="HL144" s="56"/>
      <c r="HM144" s="56"/>
      <c r="HO144" s="56"/>
      <c r="HR144" s="54"/>
      <c r="HS144" s="58"/>
      <c r="HT144" s="56"/>
      <c r="HU144" s="56"/>
      <c r="HW144" s="56"/>
      <c r="HZ144" s="54"/>
      <c r="IA144" s="58"/>
      <c r="IB144" s="56"/>
      <c r="IC144" s="56"/>
      <c r="IE144" s="56"/>
      <c r="IH144" s="54"/>
      <c r="II144" s="58"/>
      <c r="IJ144" s="56"/>
      <c r="IK144" s="56"/>
      <c r="IM144" s="56"/>
      <c r="IP144" s="54"/>
      <c r="IQ144" s="58"/>
      <c r="IR144" s="56"/>
      <c r="IS144" s="56"/>
      <c r="IU144" s="56"/>
    </row>
    <row r="145" s="52" customFormat="1" ht="19.7" customHeight="1">
      <c r="A145" s="60">
        <v>45058</v>
      </c>
      <c r="B145" s="54">
        <v>305</v>
      </c>
      <c r="C145" t="s" s="55">
        <v>150</v>
      </c>
      <c r="D145" s="56">
        <v>1255</v>
      </c>
      <c r="E145" s="56"/>
      <c r="F145" s="57"/>
      <c r="G145" s="56">
        <f>G144-D145+E145</f>
        <v>63025.4</v>
      </c>
      <c r="H145" s="49"/>
      <c r="J145" s="54"/>
      <c r="K145" s="58"/>
      <c r="L145" s="56"/>
      <c r="M145" s="56"/>
      <c r="O145" s="56"/>
      <c r="R145" s="54"/>
      <c r="S145" s="58"/>
      <c r="T145" s="56"/>
      <c r="U145" s="56"/>
      <c r="W145" s="56"/>
      <c r="Z145" s="54"/>
      <c r="AA145" s="58"/>
      <c r="AB145" s="56"/>
      <c r="AC145" s="56"/>
      <c r="AE145" s="56"/>
      <c r="AH145" s="54"/>
      <c r="AI145" s="58"/>
      <c r="AJ145" s="56"/>
      <c r="AK145" s="56"/>
      <c r="AM145" s="56"/>
      <c r="AP145" s="54"/>
      <c r="AQ145" s="58"/>
      <c r="AR145" s="56"/>
      <c r="AS145" s="56"/>
      <c r="AU145" s="56"/>
      <c r="AX145" s="54"/>
      <c r="AY145" s="58"/>
      <c r="AZ145" s="56"/>
      <c r="BA145" s="56"/>
      <c r="BC145" s="56"/>
      <c r="BF145" s="54"/>
      <c r="BG145" s="58"/>
      <c r="BH145" s="56"/>
      <c r="BI145" s="56"/>
      <c r="BK145" s="56"/>
      <c r="BN145" s="54"/>
      <c r="BO145" s="58"/>
      <c r="BP145" s="56"/>
      <c r="BQ145" s="56"/>
      <c r="BS145" s="56"/>
      <c r="BV145" s="54"/>
      <c r="BW145" s="58"/>
      <c r="BX145" s="56"/>
      <c r="BY145" s="56"/>
      <c r="CA145" s="56"/>
      <c r="CD145" s="54"/>
      <c r="CE145" s="58"/>
      <c r="CF145" s="56"/>
      <c r="CG145" s="56"/>
      <c r="CI145" s="56"/>
      <c r="CL145" s="54"/>
      <c r="CM145" s="58"/>
      <c r="CN145" s="56"/>
      <c r="CO145" s="56"/>
      <c r="CQ145" s="56"/>
      <c r="CT145" s="54"/>
      <c r="CU145" s="58"/>
      <c r="CV145" s="56"/>
      <c r="CW145" s="56"/>
      <c r="CY145" s="56"/>
      <c r="DB145" s="54"/>
      <c r="DC145" s="58"/>
      <c r="DD145" s="56"/>
      <c r="DE145" s="56"/>
      <c r="DG145" s="56"/>
      <c r="DJ145" s="54"/>
      <c r="DK145" s="58"/>
      <c r="DL145" s="56"/>
      <c r="DM145" s="56"/>
      <c r="DO145" s="56"/>
      <c r="DR145" s="54"/>
      <c r="DS145" s="58"/>
      <c r="DT145" s="56"/>
      <c r="DU145" s="56"/>
      <c r="DW145" s="56"/>
      <c r="DZ145" s="54"/>
      <c r="EA145" s="58"/>
      <c r="EB145" s="56"/>
      <c r="EC145" s="56"/>
      <c r="EE145" s="56"/>
      <c r="EH145" s="54"/>
      <c r="EI145" s="58"/>
      <c r="EJ145" s="56"/>
      <c r="EK145" s="56"/>
      <c r="EM145" s="56"/>
      <c r="EP145" s="54"/>
      <c r="EQ145" s="58"/>
      <c r="ER145" s="56"/>
      <c r="ES145" s="56"/>
      <c r="EU145" s="56"/>
      <c r="EX145" s="54"/>
      <c r="EY145" s="58"/>
      <c r="EZ145" s="56"/>
      <c r="FA145" s="56"/>
      <c r="FC145" s="56"/>
      <c r="FF145" s="54"/>
      <c r="FG145" s="58"/>
      <c r="FH145" s="56"/>
      <c r="FI145" s="56"/>
      <c r="FK145" s="56"/>
      <c r="FN145" s="54"/>
      <c r="FO145" s="58"/>
      <c r="FP145" s="56"/>
      <c r="FQ145" s="56"/>
      <c r="FS145" s="56"/>
      <c r="FV145" s="54"/>
      <c r="FW145" s="58"/>
      <c r="FX145" s="56"/>
      <c r="FY145" s="56"/>
      <c r="GA145" s="56"/>
      <c r="GD145" s="54"/>
      <c r="GE145" s="58"/>
      <c r="GF145" s="56"/>
      <c r="GG145" s="56"/>
      <c r="GI145" s="56"/>
      <c r="GL145" s="54"/>
      <c r="GM145" s="58"/>
      <c r="GN145" s="56"/>
      <c r="GO145" s="56"/>
      <c r="GQ145" s="56"/>
      <c r="GT145" s="54"/>
      <c r="GU145" s="58"/>
      <c r="GV145" s="56"/>
      <c r="GW145" s="56"/>
      <c r="GY145" s="56"/>
      <c r="HB145" s="54"/>
      <c r="HC145" s="58"/>
      <c r="HD145" s="56"/>
      <c r="HE145" s="56"/>
      <c r="HG145" s="56"/>
      <c r="HJ145" s="54"/>
      <c r="HK145" s="58"/>
      <c r="HL145" s="56"/>
      <c r="HM145" s="56"/>
      <c r="HO145" s="56"/>
      <c r="HR145" s="54"/>
      <c r="HS145" s="58"/>
      <c r="HT145" s="56"/>
      <c r="HU145" s="56"/>
      <c r="HW145" s="56"/>
      <c r="HZ145" s="54"/>
      <c r="IA145" s="58"/>
      <c r="IB145" s="56"/>
      <c r="IC145" s="56"/>
      <c r="IE145" s="56"/>
      <c r="IH145" s="54"/>
      <c r="II145" s="58"/>
      <c r="IJ145" s="56"/>
      <c r="IK145" s="56"/>
      <c r="IM145" s="56"/>
      <c r="IP145" s="54"/>
      <c r="IQ145" s="58"/>
      <c r="IR145" s="56"/>
      <c r="IS145" s="56"/>
      <c r="IU145" s="56"/>
    </row>
    <row r="146" s="52" customFormat="1" ht="19.7" customHeight="1">
      <c r="A146" s="60">
        <v>45058</v>
      </c>
      <c r="B146" s="54">
        <v>102</v>
      </c>
      <c r="C146" t="s" s="55">
        <v>32</v>
      </c>
      <c r="D146" s="56">
        <v>180</v>
      </c>
      <c r="E146" s="56"/>
      <c r="F146" s="57"/>
      <c r="G146" s="56">
        <f>G145-D146+E146</f>
        <v>62845.4</v>
      </c>
      <c r="H146" s="49"/>
      <c r="J146" s="54"/>
      <c r="K146" s="58"/>
      <c r="L146" s="56"/>
      <c r="M146" s="56"/>
      <c r="O146" s="56"/>
      <c r="R146" s="54"/>
      <c r="S146" s="58"/>
      <c r="T146" s="56"/>
      <c r="U146" s="56"/>
      <c r="W146" s="56"/>
      <c r="Z146" s="54"/>
      <c r="AA146" s="58"/>
      <c r="AB146" s="56"/>
      <c r="AC146" s="56"/>
      <c r="AE146" s="56"/>
      <c r="AH146" s="54"/>
      <c r="AI146" s="58"/>
      <c r="AJ146" s="56"/>
      <c r="AK146" s="56"/>
      <c r="AM146" s="56"/>
      <c r="AP146" s="54"/>
      <c r="AQ146" s="58"/>
      <c r="AR146" s="56"/>
      <c r="AS146" s="56"/>
      <c r="AU146" s="56"/>
      <c r="AX146" s="54"/>
      <c r="AY146" s="58"/>
      <c r="AZ146" s="56"/>
      <c r="BA146" s="56"/>
      <c r="BC146" s="56"/>
      <c r="BF146" s="54"/>
      <c r="BG146" s="58"/>
      <c r="BH146" s="56"/>
      <c r="BI146" s="56"/>
      <c r="BK146" s="56"/>
      <c r="BN146" s="54"/>
      <c r="BO146" s="58"/>
      <c r="BP146" s="56"/>
      <c r="BQ146" s="56"/>
      <c r="BS146" s="56"/>
      <c r="BV146" s="54"/>
      <c r="BW146" s="58"/>
      <c r="BX146" s="56"/>
      <c r="BY146" s="56"/>
      <c r="CA146" s="56"/>
      <c r="CD146" s="54"/>
      <c r="CE146" s="58"/>
      <c r="CF146" s="56"/>
      <c r="CG146" s="56"/>
      <c r="CI146" s="56"/>
      <c r="CL146" s="54"/>
      <c r="CM146" s="58"/>
      <c r="CN146" s="56"/>
      <c r="CO146" s="56"/>
      <c r="CQ146" s="56"/>
      <c r="CT146" s="54"/>
      <c r="CU146" s="58"/>
      <c r="CV146" s="56"/>
      <c r="CW146" s="56"/>
      <c r="CY146" s="56"/>
      <c r="DB146" s="54"/>
      <c r="DC146" s="58"/>
      <c r="DD146" s="56"/>
      <c r="DE146" s="56"/>
      <c r="DG146" s="56"/>
      <c r="DJ146" s="54"/>
      <c r="DK146" s="58"/>
      <c r="DL146" s="56"/>
      <c r="DM146" s="56"/>
      <c r="DO146" s="56"/>
      <c r="DR146" s="54"/>
      <c r="DS146" s="58"/>
      <c r="DT146" s="56"/>
      <c r="DU146" s="56"/>
      <c r="DW146" s="56"/>
      <c r="DZ146" s="54"/>
      <c r="EA146" s="58"/>
      <c r="EB146" s="56"/>
      <c r="EC146" s="56"/>
      <c r="EE146" s="56"/>
      <c r="EH146" s="54"/>
      <c r="EI146" s="58"/>
      <c r="EJ146" s="56"/>
      <c r="EK146" s="56"/>
      <c r="EM146" s="56"/>
      <c r="EP146" s="54"/>
      <c r="EQ146" s="58"/>
      <c r="ER146" s="56"/>
      <c r="ES146" s="56"/>
      <c r="EU146" s="56"/>
      <c r="EX146" s="54"/>
      <c r="EY146" s="58"/>
      <c r="EZ146" s="56"/>
      <c r="FA146" s="56"/>
      <c r="FC146" s="56"/>
      <c r="FF146" s="54"/>
      <c r="FG146" s="58"/>
      <c r="FH146" s="56"/>
      <c r="FI146" s="56"/>
      <c r="FK146" s="56"/>
      <c r="FN146" s="54"/>
      <c r="FO146" s="58"/>
      <c r="FP146" s="56"/>
      <c r="FQ146" s="56"/>
      <c r="FS146" s="56"/>
      <c r="FV146" s="54"/>
      <c r="FW146" s="58"/>
      <c r="FX146" s="56"/>
      <c r="FY146" s="56"/>
      <c r="GA146" s="56"/>
      <c r="GD146" s="54"/>
      <c r="GE146" s="58"/>
      <c r="GF146" s="56"/>
      <c r="GG146" s="56"/>
      <c r="GI146" s="56"/>
      <c r="GL146" s="54"/>
      <c r="GM146" s="58"/>
      <c r="GN146" s="56"/>
      <c r="GO146" s="56"/>
      <c r="GQ146" s="56"/>
      <c r="GT146" s="54"/>
      <c r="GU146" s="58"/>
      <c r="GV146" s="56"/>
      <c r="GW146" s="56"/>
      <c r="GY146" s="56"/>
      <c r="HB146" s="54"/>
      <c r="HC146" s="58"/>
      <c r="HD146" s="56"/>
      <c r="HE146" s="56"/>
      <c r="HG146" s="56"/>
      <c r="HJ146" s="54"/>
      <c r="HK146" s="58"/>
      <c r="HL146" s="56"/>
      <c r="HM146" s="56"/>
      <c r="HO146" s="56"/>
      <c r="HR146" s="54"/>
      <c r="HS146" s="58"/>
      <c r="HT146" s="56"/>
      <c r="HU146" s="56"/>
      <c r="HW146" s="56"/>
      <c r="HZ146" s="54"/>
      <c r="IA146" s="58"/>
      <c r="IB146" s="56"/>
      <c r="IC146" s="56"/>
      <c r="IE146" s="56"/>
      <c r="IH146" s="54"/>
      <c r="II146" s="58"/>
      <c r="IJ146" s="56"/>
      <c r="IK146" s="56"/>
      <c r="IM146" s="56"/>
      <c r="IP146" s="54"/>
      <c r="IQ146" s="58"/>
      <c r="IR146" s="56"/>
      <c r="IS146" s="56"/>
      <c r="IU146" s="56"/>
    </row>
    <row r="147" s="52" customFormat="1" ht="19.7" customHeight="1">
      <c r="A147" s="60">
        <v>45058</v>
      </c>
      <c r="B147" s="54">
        <v>202</v>
      </c>
      <c r="C147" t="s" s="55">
        <v>32</v>
      </c>
      <c r="D147" s="56">
        <v>67.78</v>
      </c>
      <c r="E147" s="56"/>
      <c r="F147" s="57"/>
      <c r="G147" s="56">
        <f>G146-D147+E147</f>
        <v>62777.62</v>
      </c>
      <c r="H147" s="49"/>
      <c r="J147" s="54"/>
      <c r="K147" s="58"/>
      <c r="L147" s="56"/>
      <c r="M147" s="56"/>
      <c r="O147" s="56"/>
      <c r="R147" s="54"/>
      <c r="S147" s="58"/>
      <c r="T147" s="56"/>
      <c r="U147" s="56"/>
      <c r="W147" s="56"/>
      <c r="Z147" s="54"/>
      <c r="AA147" s="58"/>
      <c r="AB147" s="56"/>
      <c r="AC147" s="56"/>
      <c r="AE147" s="56"/>
      <c r="AH147" s="54"/>
      <c r="AI147" s="58"/>
      <c r="AJ147" s="56"/>
      <c r="AK147" s="56"/>
      <c r="AM147" s="56"/>
      <c r="AP147" s="54"/>
      <c r="AQ147" s="58"/>
      <c r="AR147" s="56"/>
      <c r="AS147" s="56"/>
      <c r="AU147" s="56"/>
      <c r="AX147" s="54"/>
      <c r="AY147" s="58"/>
      <c r="AZ147" s="56"/>
      <c r="BA147" s="56"/>
      <c r="BC147" s="56"/>
      <c r="BF147" s="54"/>
      <c r="BG147" s="58"/>
      <c r="BH147" s="56"/>
      <c r="BI147" s="56"/>
      <c r="BK147" s="56"/>
      <c r="BN147" s="54"/>
      <c r="BO147" s="58"/>
      <c r="BP147" s="56"/>
      <c r="BQ147" s="56"/>
      <c r="BS147" s="56"/>
      <c r="BV147" s="54"/>
      <c r="BW147" s="58"/>
      <c r="BX147" s="56"/>
      <c r="BY147" s="56"/>
      <c r="CA147" s="56"/>
      <c r="CD147" s="54"/>
      <c r="CE147" s="58"/>
      <c r="CF147" s="56"/>
      <c r="CG147" s="56"/>
      <c r="CI147" s="56"/>
      <c r="CL147" s="54"/>
      <c r="CM147" s="58"/>
      <c r="CN147" s="56"/>
      <c r="CO147" s="56"/>
      <c r="CQ147" s="56"/>
      <c r="CT147" s="54"/>
      <c r="CU147" s="58"/>
      <c r="CV147" s="56"/>
      <c r="CW147" s="56"/>
      <c r="CY147" s="56"/>
      <c r="DB147" s="54"/>
      <c r="DC147" s="58"/>
      <c r="DD147" s="56"/>
      <c r="DE147" s="56"/>
      <c r="DG147" s="56"/>
      <c r="DJ147" s="54"/>
      <c r="DK147" s="58"/>
      <c r="DL147" s="56"/>
      <c r="DM147" s="56"/>
      <c r="DO147" s="56"/>
      <c r="DR147" s="54"/>
      <c r="DS147" s="58"/>
      <c r="DT147" s="56"/>
      <c r="DU147" s="56"/>
      <c r="DW147" s="56"/>
      <c r="DZ147" s="54"/>
      <c r="EA147" s="58"/>
      <c r="EB147" s="56"/>
      <c r="EC147" s="56"/>
      <c r="EE147" s="56"/>
      <c r="EH147" s="54"/>
      <c r="EI147" s="58"/>
      <c r="EJ147" s="56"/>
      <c r="EK147" s="56"/>
      <c r="EM147" s="56"/>
      <c r="EP147" s="54"/>
      <c r="EQ147" s="58"/>
      <c r="ER147" s="56"/>
      <c r="ES147" s="56"/>
      <c r="EU147" s="56"/>
      <c r="EX147" s="54"/>
      <c r="EY147" s="58"/>
      <c r="EZ147" s="56"/>
      <c r="FA147" s="56"/>
      <c r="FC147" s="56"/>
      <c r="FF147" s="54"/>
      <c r="FG147" s="58"/>
      <c r="FH147" s="56"/>
      <c r="FI147" s="56"/>
      <c r="FK147" s="56"/>
      <c r="FN147" s="54"/>
      <c r="FO147" s="58"/>
      <c r="FP147" s="56"/>
      <c r="FQ147" s="56"/>
      <c r="FS147" s="56"/>
      <c r="FV147" s="54"/>
      <c r="FW147" s="58"/>
      <c r="FX147" s="56"/>
      <c r="FY147" s="56"/>
      <c r="GA147" s="56"/>
      <c r="GD147" s="54"/>
      <c r="GE147" s="58"/>
      <c r="GF147" s="56"/>
      <c r="GG147" s="56"/>
      <c r="GI147" s="56"/>
      <c r="GL147" s="54"/>
      <c r="GM147" s="58"/>
      <c r="GN147" s="56"/>
      <c r="GO147" s="56"/>
      <c r="GQ147" s="56"/>
      <c r="GT147" s="54"/>
      <c r="GU147" s="58"/>
      <c r="GV147" s="56"/>
      <c r="GW147" s="56"/>
      <c r="GY147" s="56"/>
      <c r="HB147" s="54"/>
      <c r="HC147" s="58"/>
      <c r="HD147" s="56"/>
      <c r="HE147" s="56"/>
      <c r="HG147" s="56"/>
      <c r="HJ147" s="54"/>
      <c r="HK147" s="58"/>
      <c r="HL147" s="56"/>
      <c r="HM147" s="56"/>
      <c r="HO147" s="56"/>
      <c r="HR147" s="54"/>
      <c r="HS147" s="58"/>
      <c r="HT147" s="56"/>
      <c r="HU147" s="56"/>
      <c r="HW147" s="56"/>
      <c r="HZ147" s="54"/>
      <c r="IA147" s="58"/>
      <c r="IB147" s="56"/>
      <c r="IC147" s="56"/>
      <c r="IE147" s="56"/>
      <c r="IH147" s="54"/>
      <c r="II147" s="58"/>
      <c r="IJ147" s="56"/>
      <c r="IK147" s="56"/>
      <c r="IM147" s="56"/>
      <c r="IP147" s="54"/>
      <c r="IQ147" s="58"/>
      <c r="IR147" s="56"/>
      <c r="IS147" s="56"/>
      <c r="IU147" s="56"/>
    </row>
    <row r="148" s="52" customFormat="1" ht="19.7" customHeight="1">
      <c r="A148" s="60">
        <v>45058</v>
      </c>
      <c r="B148" s="54">
        <v>103</v>
      </c>
      <c r="C148" t="s" s="55">
        <v>151</v>
      </c>
      <c r="D148" s="56">
        <v>180</v>
      </c>
      <c r="E148" s="56"/>
      <c r="F148" s="57"/>
      <c r="G148" s="56">
        <f>G147-D148+E148</f>
        <v>62597.62</v>
      </c>
      <c r="H148" s="49"/>
      <c r="J148" s="54"/>
      <c r="K148" s="58"/>
      <c r="L148" s="56"/>
      <c r="M148" s="56"/>
      <c r="O148" s="56"/>
      <c r="R148" s="54"/>
      <c r="S148" s="58"/>
      <c r="T148" s="56"/>
      <c r="U148" s="56"/>
      <c r="W148" s="56"/>
      <c r="Z148" s="54"/>
      <c r="AA148" s="58"/>
      <c r="AB148" s="56"/>
      <c r="AC148" s="56"/>
      <c r="AE148" s="56"/>
      <c r="AH148" s="54"/>
      <c r="AI148" s="58"/>
      <c r="AJ148" s="56"/>
      <c r="AK148" s="56"/>
      <c r="AM148" s="56"/>
      <c r="AP148" s="54"/>
      <c r="AQ148" s="58"/>
      <c r="AR148" s="56"/>
      <c r="AS148" s="56"/>
      <c r="AU148" s="56"/>
      <c r="AX148" s="54"/>
      <c r="AY148" s="58"/>
      <c r="AZ148" s="56"/>
      <c r="BA148" s="56"/>
      <c r="BC148" s="56"/>
      <c r="BF148" s="54"/>
      <c r="BG148" s="58"/>
      <c r="BH148" s="56"/>
      <c r="BI148" s="56"/>
      <c r="BK148" s="56"/>
      <c r="BN148" s="54"/>
      <c r="BO148" s="58"/>
      <c r="BP148" s="56"/>
      <c r="BQ148" s="56"/>
      <c r="BS148" s="56"/>
      <c r="BV148" s="54"/>
      <c r="BW148" s="58"/>
      <c r="BX148" s="56"/>
      <c r="BY148" s="56"/>
      <c r="CA148" s="56"/>
      <c r="CD148" s="54"/>
      <c r="CE148" s="58"/>
      <c r="CF148" s="56"/>
      <c r="CG148" s="56"/>
      <c r="CI148" s="56"/>
      <c r="CL148" s="54"/>
      <c r="CM148" s="58"/>
      <c r="CN148" s="56"/>
      <c r="CO148" s="56"/>
      <c r="CQ148" s="56"/>
      <c r="CT148" s="54"/>
      <c r="CU148" s="58"/>
      <c r="CV148" s="56"/>
      <c r="CW148" s="56"/>
      <c r="CY148" s="56"/>
      <c r="DB148" s="54"/>
      <c r="DC148" s="58"/>
      <c r="DD148" s="56"/>
      <c r="DE148" s="56"/>
      <c r="DG148" s="56"/>
      <c r="DJ148" s="54"/>
      <c r="DK148" s="58"/>
      <c r="DL148" s="56"/>
      <c r="DM148" s="56"/>
      <c r="DO148" s="56"/>
      <c r="DR148" s="54"/>
      <c r="DS148" s="58"/>
      <c r="DT148" s="56"/>
      <c r="DU148" s="56"/>
      <c r="DW148" s="56"/>
      <c r="DZ148" s="54"/>
      <c r="EA148" s="58"/>
      <c r="EB148" s="56"/>
      <c r="EC148" s="56"/>
      <c r="EE148" s="56"/>
      <c r="EH148" s="54"/>
      <c r="EI148" s="58"/>
      <c r="EJ148" s="56"/>
      <c r="EK148" s="56"/>
      <c r="EM148" s="56"/>
      <c r="EP148" s="54"/>
      <c r="EQ148" s="58"/>
      <c r="ER148" s="56"/>
      <c r="ES148" s="56"/>
      <c r="EU148" s="56"/>
      <c r="EX148" s="54"/>
      <c r="EY148" s="58"/>
      <c r="EZ148" s="56"/>
      <c r="FA148" s="56"/>
      <c r="FC148" s="56"/>
      <c r="FF148" s="54"/>
      <c r="FG148" s="58"/>
      <c r="FH148" s="56"/>
      <c r="FI148" s="56"/>
      <c r="FK148" s="56"/>
      <c r="FN148" s="54"/>
      <c r="FO148" s="58"/>
      <c r="FP148" s="56"/>
      <c r="FQ148" s="56"/>
      <c r="FS148" s="56"/>
      <c r="FV148" s="54"/>
      <c r="FW148" s="58"/>
      <c r="FX148" s="56"/>
      <c r="FY148" s="56"/>
      <c r="GA148" s="56"/>
      <c r="GD148" s="54"/>
      <c r="GE148" s="58"/>
      <c r="GF148" s="56"/>
      <c r="GG148" s="56"/>
      <c r="GI148" s="56"/>
      <c r="GL148" s="54"/>
      <c r="GM148" s="58"/>
      <c r="GN148" s="56"/>
      <c r="GO148" s="56"/>
      <c r="GQ148" s="56"/>
      <c r="GT148" s="54"/>
      <c r="GU148" s="58"/>
      <c r="GV148" s="56"/>
      <c r="GW148" s="56"/>
      <c r="GY148" s="56"/>
      <c r="HB148" s="54"/>
      <c r="HC148" s="58"/>
      <c r="HD148" s="56"/>
      <c r="HE148" s="56"/>
      <c r="HG148" s="56"/>
      <c r="HJ148" s="54"/>
      <c r="HK148" s="58"/>
      <c r="HL148" s="56"/>
      <c r="HM148" s="56"/>
      <c r="HO148" s="56"/>
      <c r="HR148" s="54"/>
      <c r="HS148" s="58"/>
      <c r="HT148" s="56"/>
      <c r="HU148" s="56"/>
      <c r="HW148" s="56"/>
      <c r="HZ148" s="54"/>
      <c r="IA148" s="58"/>
      <c r="IB148" s="56"/>
      <c r="IC148" s="56"/>
      <c r="IE148" s="56"/>
      <c r="IH148" s="54"/>
      <c r="II148" s="58"/>
      <c r="IJ148" s="56"/>
      <c r="IK148" s="56"/>
      <c r="IM148" s="56"/>
      <c r="IP148" s="54"/>
      <c r="IQ148" s="58"/>
      <c r="IR148" s="56"/>
      <c r="IS148" s="56"/>
      <c r="IU148" s="56"/>
    </row>
    <row r="149" s="52" customFormat="1" ht="19.7" customHeight="1">
      <c r="A149" s="60">
        <v>45058</v>
      </c>
      <c r="B149" s="54">
        <v>103</v>
      </c>
      <c r="C149" t="s" s="55">
        <v>152</v>
      </c>
      <c r="D149" s="56">
        <v>147.05</v>
      </c>
      <c r="E149" s="56"/>
      <c r="F149" s="57"/>
      <c r="G149" s="56">
        <f>G148-D149+E149</f>
        <v>62450.57</v>
      </c>
      <c r="H149" s="49"/>
      <c r="J149" s="54"/>
      <c r="K149" s="58"/>
      <c r="L149" s="56"/>
      <c r="M149" s="56"/>
      <c r="O149" s="56"/>
      <c r="R149" s="54"/>
      <c r="S149" s="58"/>
      <c r="T149" s="56"/>
      <c r="U149" s="56"/>
      <c r="W149" s="56"/>
      <c r="Z149" s="54"/>
      <c r="AA149" s="58"/>
      <c r="AB149" s="56"/>
      <c r="AC149" s="56"/>
      <c r="AE149" s="56"/>
      <c r="AH149" s="54"/>
      <c r="AI149" s="58"/>
      <c r="AJ149" s="56"/>
      <c r="AK149" s="56"/>
      <c r="AM149" s="56"/>
      <c r="AP149" s="54"/>
      <c r="AQ149" s="58"/>
      <c r="AR149" s="56"/>
      <c r="AS149" s="56"/>
      <c r="AU149" s="56"/>
      <c r="AX149" s="54"/>
      <c r="AY149" s="58"/>
      <c r="AZ149" s="56"/>
      <c r="BA149" s="56"/>
      <c r="BC149" s="56"/>
      <c r="BF149" s="54"/>
      <c r="BG149" s="58"/>
      <c r="BH149" s="56"/>
      <c r="BI149" s="56"/>
      <c r="BK149" s="56"/>
      <c r="BN149" s="54"/>
      <c r="BO149" s="58"/>
      <c r="BP149" s="56"/>
      <c r="BQ149" s="56"/>
      <c r="BS149" s="56"/>
      <c r="BV149" s="54"/>
      <c r="BW149" s="58"/>
      <c r="BX149" s="56"/>
      <c r="BY149" s="56"/>
      <c r="CA149" s="56"/>
      <c r="CD149" s="54"/>
      <c r="CE149" s="58"/>
      <c r="CF149" s="56"/>
      <c r="CG149" s="56"/>
      <c r="CI149" s="56"/>
      <c r="CL149" s="54"/>
      <c r="CM149" s="58"/>
      <c r="CN149" s="56"/>
      <c r="CO149" s="56"/>
      <c r="CQ149" s="56"/>
      <c r="CT149" s="54"/>
      <c r="CU149" s="58"/>
      <c r="CV149" s="56"/>
      <c r="CW149" s="56"/>
      <c r="CY149" s="56"/>
      <c r="DB149" s="54"/>
      <c r="DC149" s="58"/>
      <c r="DD149" s="56"/>
      <c r="DE149" s="56"/>
      <c r="DG149" s="56"/>
      <c r="DJ149" s="54"/>
      <c r="DK149" s="58"/>
      <c r="DL149" s="56"/>
      <c r="DM149" s="56"/>
      <c r="DO149" s="56"/>
      <c r="DR149" s="54"/>
      <c r="DS149" s="58"/>
      <c r="DT149" s="56"/>
      <c r="DU149" s="56"/>
      <c r="DW149" s="56"/>
      <c r="DZ149" s="54"/>
      <c r="EA149" s="58"/>
      <c r="EB149" s="56"/>
      <c r="EC149" s="56"/>
      <c r="EE149" s="56"/>
      <c r="EH149" s="54"/>
      <c r="EI149" s="58"/>
      <c r="EJ149" s="56"/>
      <c r="EK149" s="56"/>
      <c r="EM149" s="56"/>
      <c r="EP149" s="54"/>
      <c r="EQ149" s="58"/>
      <c r="ER149" s="56"/>
      <c r="ES149" s="56"/>
      <c r="EU149" s="56"/>
      <c r="EX149" s="54"/>
      <c r="EY149" s="58"/>
      <c r="EZ149" s="56"/>
      <c r="FA149" s="56"/>
      <c r="FC149" s="56"/>
      <c r="FF149" s="54"/>
      <c r="FG149" s="58"/>
      <c r="FH149" s="56"/>
      <c r="FI149" s="56"/>
      <c r="FK149" s="56"/>
      <c r="FN149" s="54"/>
      <c r="FO149" s="58"/>
      <c r="FP149" s="56"/>
      <c r="FQ149" s="56"/>
      <c r="FS149" s="56"/>
      <c r="FV149" s="54"/>
      <c r="FW149" s="58"/>
      <c r="FX149" s="56"/>
      <c r="FY149" s="56"/>
      <c r="GA149" s="56"/>
      <c r="GD149" s="54"/>
      <c r="GE149" s="58"/>
      <c r="GF149" s="56"/>
      <c r="GG149" s="56"/>
      <c r="GI149" s="56"/>
      <c r="GL149" s="54"/>
      <c r="GM149" s="58"/>
      <c r="GN149" s="56"/>
      <c r="GO149" s="56"/>
      <c r="GQ149" s="56"/>
      <c r="GT149" s="54"/>
      <c r="GU149" s="58"/>
      <c r="GV149" s="56"/>
      <c r="GW149" s="56"/>
      <c r="GY149" s="56"/>
      <c r="HB149" s="54"/>
      <c r="HC149" s="58"/>
      <c r="HD149" s="56"/>
      <c r="HE149" s="56"/>
      <c r="HG149" s="56"/>
      <c r="HJ149" s="54"/>
      <c r="HK149" s="58"/>
      <c r="HL149" s="56"/>
      <c r="HM149" s="56"/>
      <c r="HO149" s="56"/>
      <c r="HR149" s="54"/>
      <c r="HS149" s="58"/>
      <c r="HT149" s="56"/>
      <c r="HU149" s="56"/>
      <c r="HW149" s="56"/>
      <c r="HZ149" s="54"/>
      <c r="IA149" s="58"/>
      <c r="IB149" s="56"/>
      <c r="IC149" s="56"/>
      <c r="IE149" s="56"/>
      <c r="IH149" s="54"/>
      <c r="II149" s="58"/>
      <c r="IJ149" s="56"/>
      <c r="IK149" s="56"/>
      <c r="IM149" s="56"/>
      <c r="IP149" s="54"/>
      <c r="IQ149" s="58"/>
      <c r="IR149" s="56"/>
      <c r="IS149" s="56"/>
      <c r="IU149" s="56"/>
    </row>
    <row r="150" s="52" customFormat="1" ht="19.7" customHeight="1">
      <c r="A150" s="60">
        <v>45058</v>
      </c>
      <c r="B150" s="54">
        <v>205</v>
      </c>
      <c r="C150" t="s" s="55">
        <v>153</v>
      </c>
      <c r="D150" s="56">
        <v>1300</v>
      </c>
      <c r="E150" s="56"/>
      <c r="F150" s="57"/>
      <c r="G150" s="56">
        <f>G149-D150+E150</f>
        <v>61150.57</v>
      </c>
      <c r="H150" s="49"/>
      <c r="I150" s="61"/>
      <c r="J150" s="54"/>
      <c r="K150" s="58"/>
      <c r="L150" s="56"/>
      <c r="M150" s="56"/>
      <c r="O150" s="56"/>
      <c r="R150" s="54"/>
      <c r="S150" s="58"/>
      <c r="T150" s="56"/>
      <c r="U150" s="56"/>
      <c r="W150" s="56"/>
      <c r="Z150" s="54"/>
      <c r="AA150" s="58"/>
      <c r="AB150" s="56"/>
      <c r="AC150" s="56"/>
      <c r="AE150" s="56"/>
      <c r="AH150" s="54"/>
      <c r="AI150" s="58"/>
      <c r="AJ150" s="56"/>
      <c r="AK150" s="56"/>
      <c r="AM150" s="56"/>
      <c r="AP150" s="54"/>
      <c r="AQ150" s="58"/>
      <c r="AR150" s="56"/>
      <c r="AS150" s="56"/>
      <c r="AU150" s="56"/>
      <c r="AX150" s="54"/>
      <c r="AY150" s="58"/>
      <c r="AZ150" s="56"/>
      <c r="BA150" s="56"/>
      <c r="BC150" s="56"/>
      <c r="BF150" s="54"/>
      <c r="BG150" s="58"/>
      <c r="BH150" s="56"/>
      <c r="BI150" s="56"/>
      <c r="BK150" s="56"/>
      <c r="BN150" s="54"/>
      <c r="BO150" s="58"/>
      <c r="BP150" s="56"/>
      <c r="BQ150" s="56"/>
      <c r="BS150" s="56"/>
      <c r="BV150" s="54"/>
      <c r="BW150" s="58"/>
      <c r="BX150" s="56"/>
      <c r="BY150" s="56"/>
      <c r="CA150" s="56"/>
      <c r="CD150" s="54"/>
      <c r="CE150" s="58"/>
      <c r="CF150" s="56"/>
      <c r="CG150" s="56"/>
      <c r="CI150" s="56"/>
      <c r="CL150" s="54"/>
      <c r="CM150" s="58"/>
      <c r="CN150" s="56"/>
      <c r="CO150" s="56"/>
      <c r="CQ150" s="56"/>
      <c r="CT150" s="54"/>
      <c r="CU150" s="58"/>
      <c r="CV150" s="56"/>
      <c r="CW150" s="56"/>
      <c r="CY150" s="56"/>
      <c r="DB150" s="54"/>
      <c r="DC150" s="58"/>
      <c r="DD150" s="56"/>
      <c r="DE150" s="56"/>
      <c r="DG150" s="56"/>
      <c r="DJ150" s="54"/>
      <c r="DK150" s="58"/>
      <c r="DL150" s="56"/>
      <c r="DM150" s="56"/>
      <c r="DO150" s="56"/>
      <c r="DR150" s="54"/>
      <c r="DS150" s="58"/>
      <c r="DT150" s="56"/>
      <c r="DU150" s="56"/>
      <c r="DW150" s="56"/>
      <c r="DZ150" s="54"/>
      <c r="EA150" s="58"/>
      <c r="EB150" s="56"/>
      <c r="EC150" s="56"/>
      <c r="EE150" s="56"/>
      <c r="EH150" s="54"/>
      <c r="EI150" s="58"/>
      <c r="EJ150" s="56"/>
      <c r="EK150" s="56"/>
      <c r="EM150" s="56"/>
      <c r="EP150" s="54"/>
      <c r="EQ150" s="58"/>
      <c r="ER150" s="56"/>
      <c r="ES150" s="56"/>
      <c r="EU150" s="56"/>
      <c r="EX150" s="54"/>
      <c r="EY150" s="58"/>
      <c r="EZ150" s="56"/>
      <c r="FA150" s="56"/>
      <c r="FC150" s="56"/>
      <c r="FF150" s="54"/>
      <c r="FG150" s="58"/>
      <c r="FH150" s="56"/>
      <c r="FI150" s="56"/>
      <c r="FK150" s="56"/>
      <c r="FN150" s="54"/>
      <c r="FO150" s="58"/>
      <c r="FP150" s="56"/>
      <c r="FQ150" s="56"/>
      <c r="FS150" s="56"/>
      <c r="FV150" s="54"/>
      <c r="FW150" s="58"/>
      <c r="FX150" s="56"/>
      <c r="FY150" s="56"/>
      <c r="GA150" s="56"/>
      <c r="GD150" s="54"/>
      <c r="GE150" s="58"/>
      <c r="GF150" s="56"/>
      <c r="GG150" s="56"/>
      <c r="GI150" s="56"/>
      <c r="GL150" s="54"/>
      <c r="GM150" s="58"/>
      <c r="GN150" s="56"/>
      <c r="GO150" s="56"/>
      <c r="GQ150" s="56"/>
      <c r="GT150" s="54"/>
      <c r="GU150" s="58"/>
      <c r="GV150" s="56"/>
      <c r="GW150" s="56"/>
      <c r="GY150" s="56"/>
      <c r="HB150" s="54"/>
      <c r="HC150" s="58"/>
      <c r="HD150" s="56"/>
      <c r="HE150" s="56"/>
      <c r="HG150" s="56"/>
      <c r="HJ150" s="54"/>
      <c r="HK150" s="58"/>
      <c r="HL150" s="56"/>
      <c r="HM150" s="56"/>
      <c r="HO150" s="56"/>
      <c r="HR150" s="54"/>
      <c r="HS150" s="58"/>
      <c r="HT150" s="56"/>
      <c r="HU150" s="56"/>
      <c r="HW150" s="56"/>
      <c r="HZ150" s="54"/>
      <c r="IA150" s="58"/>
      <c r="IB150" s="56"/>
      <c r="IC150" s="56"/>
      <c r="IE150" s="56"/>
      <c r="IH150" s="54"/>
      <c r="II150" s="58"/>
      <c r="IJ150" s="56"/>
      <c r="IK150" s="56"/>
      <c r="IM150" s="56"/>
      <c r="IP150" s="54"/>
      <c r="IQ150" s="58"/>
      <c r="IR150" s="56"/>
      <c r="IS150" s="56"/>
      <c r="IU150" s="56"/>
    </row>
    <row r="151" s="52" customFormat="1" ht="19.7" customHeight="1">
      <c r="A151" s="60">
        <v>45058</v>
      </c>
      <c r="B151" t="s" s="55">
        <v>154</v>
      </c>
      <c r="C151" t="s" s="55">
        <v>137</v>
      </c>
      <c r="D151" s="56">
        <v>835.36</v>
      </c>
      <c r="E151" s="56"/>
      <c r="F151" s="57"/>
      <c r="G151" s="56">
        <f>G150-D151+E151</f>
        <v>60315.21</v>
      </c>
      <c r="H151" s="49"/>
      <c r="J151" s="54"/>
      <c r="K151" s="58"/>
      <c r="L151" s="56"/>
      <c r="M151" s="56"/>
      <c r="O151" s="56"/>
      <c r="R151" s="54"/>
      <c r="S151" s="58"/>
      <c r="T151" s="56"/>
      <c r="U151" s="56"/>
      <c r="W151" s="56"/>
      <c r="Z151" s="54"/>
      <c r="AA151" s="58"/>
      <c r="AB151" s="56"/>
      <c r="AC151" s="56"/>
      <c r="AE151" s="56"/>
      <c r="AH151" s="54"/>
      <c r="AI151" s="58"/>
      <c r="AJ151" s="56"/>
      <c r="AK151" s="56"/>
      <c r="AM151" s="56"/>
      <c r="AP151" s="54"/>
      <c r="AQ151" s="58"/>
      <c r="AR151" s="56"/>
      <c r="AS151" s="56"/>
      <c r="AU151" s="56"/>
      <c r="AX151" s="54"/>
      <c r="AY151" s="58"/>
      <c r="AZ151" s="56"/>
      <c r="BA151" s="56"/>
      <c r="BC151" s="56"/>
      <c r="BF151" s="54"/>
      <c r="BG151" s="58"/>
      <c r="BH151" s="56"/>
      <c r="BI151" s="56"/>
      <c r="BK151" s="56"/>
      <c r="BN151" s="54"/>
      <c r="BO151" s="58"/>
      <c r="BP151" s="56"/>
      <c r="BQ151" s="56"/>
      <c r="BS151" s="56"/>
      <c r="BV151" s="54"/>
      <c r="BW151" s="58"/>
      <c r="BX151" s="56"/>
      <c r="BY151" s="56"/>
      <c r="CA151" s="56"/>
      <c r="CD151" s="54"/>
      <c r="CE151" s="58"/>
      <c r="CF151" s="56"/>
      <c r="CG151" s="56"/>
      <c r="CI151" s="56"/>
      <c r="CL151" s="54"/>
      <c r="CM151" s="58"/>
      <c r="CN151" s="56"/>
      <c r="CO151" s="56"/>
      <c r="CQ151" s="56"/>
      <c r="CT151" s="54"/>
      <c r="CU151" s="58"/>
      <c r="CV151" s="56"/>
      <c r="CW151" s="56"/>
      <c r="CY151" s="56"/>
      <c r="DB151" s="54"/>
      <c r="DC151" s="58"/>
      <c r="DD151" s="56"/>
      <c r="DE151" s="56"/>
      <c r="DG151" s="56"/>
      <c r="DJ151" s="54"/>
      <c r="DK151" s="58"/>
      <c r="DL151" s="56"/>
      <c r="DM151" s="56"/>
      <c r="DO151" s="56"/>
      <c r="DR151" s="54"/>
      <c r="DS151" s="58"/>
      <c r="DT151" s="56"/>
      <c r="DU151" s="56"/>
      <c r="DW151" s="56"/>
      <c r="DZ151" s="54"/>
      <c r="EA151" s="58"/>
      <c r="EB151" s="56"/>
      <c r="EC151" s="56"/>
      <c r="EE151" s="56"/>
      <c r="EH151" s="54"/>
      <c r="EI151" s="58"/>
      <c r="EJ151" s="56"/>
      <c r="EK151" s="56"/>
      <c r="EM151" s="56"/>
      <c r="EP151" s="54"/>
      <c r="EQ151" s="58"/>
      <c r="ER151" s="56"/>
      <c r="ES151" s="56"/>
      <c r="EU151" s="56"/>
      <c r="EX151" s="54"/>
      <c r="EY151" s="58"/>
      <c r="EZ151" s="56"/>
      <c r="FA151" s="56"/>
      <c r="FC151" s="56"/>
      <c r="FF151" s="54"/>
      <c r="FG151" s="58"/>
      <c r="FH151" s="56"/>
      <c r="FI151" s="56"/>
      <c r="FK151" s="56"/>
      <c r="FN151" s="54"/>
      <c r="FO151" s="58"/>
      <c r="FP151" s="56"/>
      <c r="FQ151" s="56"/>
      <c r="FS151" s="56"/>
      <c r="FV151" s="54"/>
      <c r="FW151" s="58"/>
      <c r="FX151" s="56"/>
      <c r="FY151" s="56"/>
      <c r="GA151" s="56"/>
      <c r="GD151" s="54"/>
      <c r="GE151" s="58"/>
      <c r="GF151" s="56"/>
      <c r="GG151" s="56"/>
      <c r="GI151" s="56"/>
      <c r="GL151" s="54"/>
      <c r="GM151" s="58"/>
      <c r="GN151" s="56"/>
      <c r="GO151" s="56"/>
      <c r="GQ151" s="56"/>
      <c r="GT151" s="54"/>
      <c r="GU151" s="58"/>
      <c r="GV151" s="56"/>
      <c r="GW151" s="56"/>
      <c r="GY151" s="56"/>
      <c r="HB151" s="54"/>
      <c r="HC151" s="58"/>
      <c r="HD151" s="56"/>
      <c r="HE151" s="56"/>
      <c r="HG151" s="56"/>
      <c r="HJ151" s="54"/>
      <c r="HK151" s="58"/>
      <c r="HL151" s="56"/>
      <c r="HM151" s="56"/>
      <c r="HO151" s="56"/>
      <c r="HR151" s="54"/>
      <c r="HS151" s="58"/>
      <c r="HT151" s="56"/>
      <c r="HU151" s="56"/>
      <c r="HW151" s="56"/>
      <c r="HZ151" s="54"/>
      <c r="IA151" s="58"/>
      <c r="IB151" s="56"/>
      <c r="IC151" s="56"/>
      <c r="IE151" s="56"/>
      <c r="IH151" s="54"/>
      <c r="II151" s="58"/>
      <c r="IJ151" s="56"/>
      <c r="IK151" s="56"/>
      <c r="IM151" s="56"/>
      <c r="IP151" s="54"/>
      <c r="IQ151" s="58"/>
      <c r="IR151" s="56"/>
      <c r="IS151" s="56"/>
      <c r="IU151" s="56"/>
    </row>
    <row r="152" s="52" customFormat="1" ht="19.7" customHeight="1">
      <c r="A152" s="60">
        <v>45058</v>
      </c>
      <c r="B152" s="54">
        <v>102</v>
      </c>
      <c r="C152" t="s" s="55">
        <v>96</v>
      </c>
      <c r="D152" s="56">
        <v>180</v>
      </c>
      <c r="E152" s="56"/>
      <c r="F152" s="57"/>
      <c r="G152" s="56">
        <f>G151-D152+E152</f>
        <v>60135.21</v>
      </c>
      <c r="H152" s="49"/>
      <c r="J152" s="54"/>
      <c r="K152" s="58"/>
      <c r="L152" s="56"/>
      <c r="M152" s="56"/>
      <c r="O152" s="56"/>
      <c r="R152" s="54"/>
      <c r="S152" s="58"/>
      <c r="T152" s="56"/>
      <c r="U152" s="56"/>
      <c r="W152" s="56"/>
      <c r="Z152" s="54"/>
      <c r="AA152" s="58"/>
      <c r="AB152" s="56"/>
      <c r="AC152" s="56"/>
      <c r="AE152" s="56"/>
      <c r="AH152" s="54"/>
      <c r="AI152" s="58"/>
      <c r="AJ152" s="56"/>
      <c r="AK152" s="56"/>
      <c r="AM152" s="56"/>
      <c r="AP152" s="54"/>
      <c r="AQ152" s="58"/>
      <c r="AR152" s="56"/>
      <c r="AS152" s="56"/>
      <c r="AU152" s="56"/>
      <c r="AX152" s="54"/>
      <c r="AY152" s="58"/>
      <c r="AZ152" s="56"/>
      <c r="BA152" s="56"/>
      <c r="BC152" s="56"/>
      <c r="BF152" s="54"/>
      <c r="BG152" s="58"/>
      <c r="BH152" s="56"/>
      <c r="BI152" s="56"/>
      <c r="BK152" s="56"/>
      <c r="BN152" s="54"/>
      <c r="BO152" s="58"/>
      <c r="BP152" s="56"/>
      <c r="BQ152" s="56"/>
      <c r="BS152" s="56"/>
      <c r="BV152" s="54"/>
      <c r="BW152" s="58"/>
      <c r="BX152" s="56"/>
      <c r="BY152" s="56"/>
      <c r="CA152" s="56"/>
      <c r="CD152" s="54"/>
      <c r="CE152" s="58"/>
      <c r="CF152" s="56"/>
      <c r="CG152" s="56"/>
      <c r="CI152" s="56"/>
      <c r="CL152" s="54"/>
      <c r="CM152" s="58"/>
      <c r="CN152" s="56"/>
      <c r="CO152" s="56"/>
      <c r="CQ152" s="56"/>
      <c r="CT152" s="54"/>
      <c r="CU152" s="58"/>
      <c r="CV152" s="56"/>
      <c r="CW152" s="56"/>
      <c r="CY152" s="56"/>
      <c r="DB152" s="54"/>
      <c r="DC152" s="58"/>
      <c r="DD152" s="56"/>
      <c r="DE152" s="56"/>
      <c r="DG152" s="56"/>
      <c r="DJ152" s="54"/>
      <c r="DK152" s="58"/>
      <c r="DL152" s="56"/>
      <c r="DM152" s="56"/>
      <c r="DO152" s="56"/>
      <c r="DR152" s="54"/>
      <c r="DS152" s="58"/>
      <c r="DT152" s="56"/>
      <c r="DU152" s="56"/>
      <c r="DW152" s="56"/>
      <c r="DZ152" s="54"/>
      <c r="EA152" s="58"/>
      <c r="EB152" s="56"/>
      <c r="EC152" s="56"/>
      <c r="EE152" s="56"/>
      <c r="EH152" s="54"/>
      <c r="EI152" s="58"/>
      <c r="EJ152" s="56"/>
      <c r="EK152" s="56"/>
      <c r="EM152" s="56"/>
      <c r="EP152" s="54"/>
      <c r="EQ152" s="58"/>
      <c r="ER152" s="56"/>
      <c r="ES152" s="56"/>
      <c r="EU152" s="56"/>
      <c r="EX152" s="54"/>
      <c r="EY152" s="58"/>
      <c r="EZ152" s="56"/>
      <c r="FA152" s="56"/>
      <c r="FC152" s="56"/>
      <c r="FF152" s="54"/>
      <c r="FG152" s="58"/>
      <c r="FH152" s="56"/>
      <c r="FI152" s="56"/>
      <c r="FK152" s="56"/>
      <c r="FN152" s="54"/>
      <c r="FO152" s="58"/>
      <c r="FP152" s="56"/>
      <c r="FQ152" s="56"/>
      <c r="FS152" s="56"/>
      <c r="FV152" s="54"/>
      <c r="FW152" s="58"/>
      <c r="FX152" s="56"/>
      <c r="FY152" s="56"/>
      <c r="GA152" s="56"/>
      <c r="GD152" s="54"/>
      <c r="GE152" s="58"/>
      <c r="GF152" s="56"/>
      <c r="GG152" s="56"/>
      <c r="GI152" s="56"/>
      <c r="GL152" s="54"/>
      <c r="GM152" s="58"/>
      <c r="GN152" s="56"/>
      <c r="GO152" s="56"/>
      <c r="GQ152" s="56"/>
      <c r="GT152" s="54"/>
      <c r="GU152" s="58"/>
      <c r="GV152" s="56"/>
      <c r="GW152" s="56"/>
      <c r="GY152" s="56"/>
      <c r="HB152" s="54"/>
      <c r="HC152" s="58"/>
      <c r="HD152" s="56"/>
      <c r="HE152" s="56"/>
      <c r="HG152" s="56"/>
      <c r="HJ152" s="54"/>
      <c r="HK152" s="58"/>
      <c r="HL152" s="56"/>
      <c r="HM152" s="56"/>
      <c r="HO152" s="56"/>
      <c r="HR152" s="54"/>
      <c r="HS152" s="58"/>
      <c r="HT152" s="56"/>
      <c r="HU152" s="56"/>
      <c r="HW152" s="56"/>
      <c r="HZ152" s="54"/>
      <c r="IA152" s="58"/>
      <c r="IB152" s="56"/>
      <c r="IC152" s="56"/>
      <c r="IE152" s="56"/>
      <c r="IH152" s="54"/>
      <c r="II152" s="58"/>
      <c r="IJ152" s="56"/>
      <c r="IK152" s="56"/>
      <c r="IM152" s="56"/>
      <c r="IP152" s="54"/>
      <c r="IQ152" s="58"/>
      <c r="IR152" s="56"/>
      <c r="IS152" s="56"/>
      <c r="IU152" s="56"/>
    </row>
    <row r="153" s="52" customFormat="1" ht="19.7" customHeight="1">
      <c r="A153" s="60">
        <v>45058</v>
      </c>
      <c r="B153" s="54">
        <v>411</v>
      </c>
      <c r="C153" t="s" s="55">
        <v>73</v>
      </c>
      <c r="D153" s="56">
        <v>1560.36</v>
      </c>
      <c r="E153" s="56"/>
      <c r="F153" s="57"/>
      <c r="G153" s="56">
        <f>G152-D153+E153</f>
        <v>58574.85</v>
      </c>
      <c r="H153" s="49"/>
      <c r="J153" s="54"/>
      <c r="K153" s="58"/>
      <c r="L153" s="56"/>
      <c r="M153" s="56"/>
      <c r="O153" s="56"/>
      <c r="R153" s="54"/>
      <c r="S153" s="58"/>
      <c r="T153" s="56"/>
      <c r="U153" s="56"/>
      <c r="W153" s="56"/>
      <c r="Z153" s="54"/>
      <c r="AA153" s="58"/>
      <c r="AB153" s="56"/>
      <c r="AC153" s="56"/>
      <c r="AE153" s="56"/>
      <c r="AH153" s="54"/>
      <c r="AI153" s="58"/>
      <c r="AJ153" s="56"/>
      <c r="AK153" s="56"/>
      <c r="AM153" s="56"/>
      <c r="AP153" s="54"/>
      <c r="AQ153" s="58"/>
      <c r="AR153" s="56"/>
      <c r="AS153" s="56"/>
      <c r="AU153" s="56"/>
      <c r="AX153" s="54"/>
      <c r="AY153" s="58"/>
      <c r="AZ153" s="56"/>
      <c r="BA153" s="56"/>
      <c r="BC153" s="56"/>
      <c r="BF153" s="54"/>
      <c r="BG153" s="58"/>
      <c r="BH153" s="56"/>
      <c r="BI153" s="56"/>
      <c r="BK153" s="56"/>
      <c r="BN153" s="54"/>
      <c r="BO153" s="58"/>
      <c r="BP153" s="56"/>
      <c r="BQ153" s="56"/>
      <c r="BS153" s="56"/>
      <c r="BV153" s="54"/>
      <c r="BW153" s="58"/>
      <c r="BX153" s="56"/>
      <c r="BY153" s="56"/>
      <c r="CA153" s="56"/>
      <c r="CD153" s="54"/>
      <c r="CE153" s="58"/>
      <c r="CF153" s="56"/>
      <c r="CG153" s="56"/>
      <c r="CI153" s="56"/>
      <c r="CL153" s="54"/>
      <c r="CM153" s="58"/>
      <c r="CN153" s="56"/>
      <c r="CO153" s="56"/>
      <c r="CQ153" s="56"/>
      <c r="CT153" s="54"/>
      <c r="CU153" s="58"/>
      <c r="CV153" s="56"/>
      <c r="CW153" s="56"/>
      <c r="CY153" s="56"/>
      <c r="DB153" s="54"/>
      <c r="DC153" s="58"/>
      <c r="DD153" s="56"/>
      <c r="DE153" s="56"/>
      <c r="DG153" s="56"/>
      <c r="DJ153" s="54"/>
      <c r="DK153" s="58"/>
      <c r="DL153" s="56"/>
      <c r="DM153" s="56"/>
      <c r="DO153" s="56"/>
      <c r="DR153" s="54"/>
      <c r="DS153" s="58"/>
      <c r="DT153" s="56"/>
      <c r="DU153" s="56"/>
      <c r="DW153" s="56"/>
      <c r="DZ153" s="54"/>
      <c r="EA153" s="58"/>
      <c r="EB153" s="56"/>
      <c r="EC153" s="56"/>
      <c r="EE153" s="56"/>
      <c r="EH153" s="54"/>
      <c r="EI153" s="58"/>
      <c r="EJ153" s="56"/>
      <c r="EK153" s="56"/>
      <c r="EM153" s="56"/>
      <c r="EP153" s="54"/>
      <c r="EQ153" s="58"/>
      <c r="ER153" s="56"/>
      <c r="ES153" s="56"/>
      <c r="EU153" s="56"/>
      <c r="EX153" s="54"/>
      <c r="EY153" s="58"/>
      <c r="EZ153" s="56"/>
      <c r="FA153" s="56"/>
      <c r="FC153" s="56"/>
      <c r="FF153" s="54"/>
      <c r="FG153" s="58"/>
      <c r="FH153" s="56"/>
      <c r="FI153" s="56"/>
      <c r="FK153" s="56"/>
      <c r="FN153" s="54"/>
      <c r="FO153" s="58"/>
      <c r="FP153" s="56"/>
      <c r="FQ153" s="56"/>
      <c r="FS153" s="56"/>
      <c r="FV153" s="54"/>
      <c r="FW153" s="58"/>
      <c r="FX153" s="56"/>
      <c r="FY153" s="56"/>
      <c r="GA153" s="56"/>
      <c r="GD153" s="54"/>
      <c r="GE153" s="58"/>
      <c r="GF153" s="56"/>
      <c r="GG153" s="56"/>
      <c r="GI153" s="56"/>
      <c r="GL153" s="54"/>
      <c r="GM153" s="58"/>
      <c r="GN153" s="56"/>
      <c r="GO153" s="56"/>
      <c r="GQ153" s="56"/>
      <c r="GT153" s="54"/>
      <c r="GU153" s="58"/>
      <c r="GV153" s="56"/>
      <c r="GW153" s="56"/>
      <c r="GY153" s="56"/>
      <c r="HB153" s="54"/>
      <c r="HC153" s="58"/>
      <c r="HD153" s="56"/>
      <c r="HE153" s="56"/>
      <c r="HG153" s="56"/>
      <c r="HJ153" s="54"/>
      <c r="HK153" s="58"/>
      <c r="HL153" s="56"/>
      <c r="HM153" s="56"/>
      <c r="HO153" s="56"/>
      <c r="HR153" s="54"/>
      <c r="HS153" s="58"/>
      <c r="HT153" s="56"/>
      <c r="HU153" s="56"/>
      <c r="HW153" s="56"/>
      <c r="HZ153" s="54"/>
      <c r="IA153" s="58"/>
      <c r="IB153" s="56"/>
      <c r="IC153" s="56"/>
      <c r="IE153" s="56"/>
      <c r="IH153" s="54"/>
      <c r="II153" s="58"/>
      <c r="IJ153" s="56"/>
      <c r="IK153" s="56"/>
      <c r="IM153" s="56"/>
      <c r="IP153" s="54"/>
      <c r="IQ153" s="58"/>
      <c r="IR153" s="56"/>
      <c r="IS153" s="56"/>
      <c r="IU153" s="56"/>
    </row>
    <row r="154" s="52" customFormat="1" ht="19.7" customHeight="1">
      <c r="A154" s="60">
        <v>45058</v>
      </c>
      <c r="B154" s="54">
        <v>202</v>
      </c>
      <c r="C154" t="s" s="55">
        <v>137</v>
      </c>
      <c r="D154" s="56">
        <v>516.09</v>
      </c>
      <c r="E154" s="56"/>
      <c r="F154" s="57"/>
      <c r="G154" s="56">
        <f>G153-D154+E154</f>
        <v>58058.76</v>
      </c>
      <c r="H154" s="49"/>
      <c r="J154" s="54"/>
      <c r="K154" s="58"/>
      <c r="L154" s="56"/>
      <c r="M154" s="56"/>
      <c r="O154" s="56"/>
      <c r="R154" s="54"/>
      <c r="S154" s="58"/>
      <c r="T154" s="56"/>
      <c r="U154" s="56"/>
      <c r="W154" s="56"/>
      <c r="Z154" s="54"/>
      <c r="AA154" s="58"/>
      <c r="AB154" s="56"/>
      <c r="AC154" s="56"/>
      <c r="AE154" s="56"/>
      <c r="AH154" s="54"/>
      <c r="AI154" s="58"/>
      <c r="AJ154" s="56"/>
      <c r="AK154" s="56"/>
      <c r="AM154" s="56"/>
      <c r="AP154" s="54"/>
      <c r="AQ154" s="58"/>
      <c r="AR154" s="56"/>
      <c r="AS154" s="56"/>
      <c r="AU154" s="56"/>
      <c r="AX154" s="54"/>
      <c r="AY154" s="58"/>
      <c r="AZ154" s="56"/>
      <c r="BA154" s="56"/>
      <c r="BC154" s="56"/>
      <c r="BF154" s="54"/>
      <c r="BG154" s="58"/>
      <c r="BH154" s="56"/>
      <c r="BI154" s="56"/>
      <c r="BK154" s="56"/>
      <c r="BN154" s="54"/>
      <c r="BO154" s="58"/>
      <c r="BP154" s="56"/>
      <c r="BQ154" s="56"/>
      <c r="BS154" s="56"/>
      <c r="BV154" s="54"/>
      <c r="BW154" s="58"/>
      <c r="BX154" s="56"/>
      <c r="BY154" s="56"/>
      <c r="CA154" s="56"/>
      <c r="CD154" s="54"/>
      <c r="CE154" s="58"/>
      <c r="CF154" s="56"/>
      <c r="CG154" s="56"/>
      <c r="CI154" s="56"/>
      <c r="CL154" s="54"/>
      <c r="CM154" s="58"/>
      <c r="CN154" s="56"/>
      <c r="CO154" s="56"/>
      <c r="CQ154" s="56"/>
      <c r="CT154" s="54"/>
      <c r="CU154" s="58"/>
      <c r="CV154" s="56"/>
      <c r="CW154" s="56"/>
      <c r="CY154" s="56"/>
      <c r="DB154" s="54"/>
      <c r="DC154" s="58"/>
      <c r="DD154" s="56"/>
      <c r="DE154" s="56"/>
      <c r="DG154" s="56"/>
      <c r="DJ154" s="54"/>
      <c r="DK154" s="58"/>
      <c r="DL154" s="56"/>
      <c r="DM154" s="56"/>
      <c r="DO154" s="56"/>
      <c r="DR154" s="54"/>
      <c r="DS154" s="58"/>
      <c r="DT154" s="56"/>
      <c r="DU154" s="56"/>
      <c r="DW154" s="56"/>
      <c r="DZ154" s="54"/>
      <c r="EA154" s="58"/>
      <c r="EB154" s="56"/>
      <c r="EC154" s="56"/>
      <c r="EE154" s="56"/>
      <c r="EH154" s="54"/>
      <c r="EI154" s="58"/>
      <c r="EJ154" s="56"/>
      <c r="EK154" s="56"/>
      <c r="EM154" s="56"/>
      <c r="EP154" s="54"/>
      <c r="EQ154" s="58"/>
      <c r="ER154" s="56"/>
      <c r="ES154" s="56"/>
      <c r="EU154" s="56"/>
      <c r="EX154" s="54"/>
      <c r="EY154" s="58"/>
      <c r="EZ154" s="56"/>
      <c r="FA154" s="56"/>
      <c r="FC154" s="56"/>
      <c r="FF154" s="54"/>
      <c r="FG154" s="58"/>
      <c r="FH154" s="56"/>
      <c r="FI154" s="56"/>
      <c r="FK154" s="56"/>
      <c r="FN154" s="54"/>
      <c r="FO154" s="58"/>
      <c r="FP154" s="56"/>
      <c r="FQ154" s="56"/>
      <c r="FS154" s="56"/>
      <c r="FV154" s="54"/>
      <c r="FW154" s="58"/>
      <c r="FX154" s="56"/>
      <c r="FY154" s="56"/>
      <c r="GA154" s="56"/>
      <c r="GD154" s="54"/>
      <c r="GE154" s="58"/>
      <c r="GF154" s="56"/>
      <c r="GG154" s="56"/>
      <c r="GI154" s="56"/>
      <c r="GL154" s="54"/>
      <c r="GM154" s="58"/>
      <c r="GN154" s="56"/>
      <c r="GO154" s="56"/>
      <c r="GQ154" s="56"/>
      <c r="GT154" s="54"/>
      <c r="GU154" s="58"/>
      <c r="GV154" s="56"/>
      <c r="GW154" s="56"/>
      <c r="GY154" s="56"/>
      <c r="HB154" s="54"/>
      <c r="HC154" s="58"/>
      <c r="HD154" s="56"/>
      <c r="HE154" s="56"/>
      <c r="HG154" s="56"/>
      <c r="HJ154" s="54"/>
      <c r="HK154" s="58"/>
      <c r="HL154" s="56"/>
      <c r="HM154" s="56"/>
      <c r="HO154" s="56"/>
      <c r="HR154" s="54"/>
      <c r="HS154" s="58"/>
      <c r="HT154" s="56"/>
      <c r="HU154" s="56"/>
      <c r="HW154" s="56"/>
      <c r="HZ154" s="54"/>
      <c r="IA154" s="58"/>
      <c r="IB154" s="56"/>
      <c r="IC154" s="56"/>
      <c r="IE154" s="56"/>
      <c r="IH154" s="54"/>
      <c r="II154" s="58"/>
      <c r="IJ154" s="56"/>
      <c r="IK154" s="56"/>
      <c r="IM154" s="56"/>
      <c r="IP154" s="54"/>
      <c r="IQ154" s="58"/>
      <c r="IR154" s="56"/>
      <c r="IS154" s="56"/>
      <c r="IU154" s="56"/>
    </row>
    <row r="155" s="52" customFormat="1" ht="19.7" customHeight="1">
      <c r="A155" s="60">
        <v>45058</v>
      </c>
      <c r="B155" s="54">
        <v>212</v>
      </c>
      <c r="C155" t="s" s="55">
        <v>37</v>
      </c>
      <c r="D155" s="56">
        <v>51.56</v>
      </c>
      <c r="E155" s="56"/>
      <c r="F155" s="57"/>
      <c r="G155" s="56">
        <f>G154-D155+E155</f>
        <v>58007.2</v>
      </c>
      <c r="H155" s="49"/>
      <c r="J155" s="54"/>
      <c r="K155" s="58"/>
      <c r="L155" s="56"/>
      <c r="M155" s="56"/>
      <c r="O155" s="56"/>
      <c r="R155" s="54"/>
      <c r="S155" s="58"/>
      <c r="T155" s="56"/>
      <c r="U155" s="56"/>
      <c r="W155" s="56"/>
      <c r="Z155" s="54"/>
      <c r="AA155" s="58"/>
      <c r="AB155" s="56"/>
      <c r="AC155" s="56"/>
      <c r="AE155" s="56"/>
      <c r="AH155" s="54"/>
      <c r="AI155" s="58"/>
      <c r="AJ155" s="56"/>
      <c r="AK155" s="56"/>
      <c r="AM155" s="56"/>
      <c r="AP155" s="54"/>
      <c r="AQ155" s="58"/>
      <c r="AR155" s="56"/>
      <c r="AS155" s="56"/>
      <c r="AU155" s="56"/>
      <c r="AX155" s="54"/>
      <c r="AY155" s="58"/>
      <c r="AZ155" s="56"/>
      <c r="BA155" s="56"/>
      <c r="BC155" s="56"/>
      <c r="BF155" s="54"/>
      <c r="BG155" s="58"/>
      <c r="BH155" s="56"/>
      <c r="BI155" s="56"/>
      <c r="BK155" s="56"/>
      <c r="BN155" s="54"/>
      <c r="BO155" s="58"/>
      <c r="BP155" s="56"/>
      <c r="BQ155" s="56"/>
      <c r="BS155" s="56"/>
      <c r="BV155" s="54"/>
      <c r="BW155" s="58"/>
      <c r="BX155" s="56"/>
      <c r="BY155" s="56"/>
      <c r="CA155" s="56"/>
      <c r="CD155" s="54"/>
      <c r="CE155" s="58"/>
      <c r="CF155" s="56"/>
      <c r="CG155" s="56"/>
      <c r="CI155" s="56"/>
      <c r="CL155" s="54"/>
      <c r="CM155" s="58"/>
      <c r="CN155" s="56"/>
      <c r="CO155" s="56"/>
      <c r="CQ155" s="56"/>
      <c r="CT155" s="54"/>
      <c r="CU155" s="58"/>
      <c r="CV155" s="56"/>
      <c r="CW155" s="56"/>
      <c r="CY155" s="56"/>
      <c r="DB155" s="54"/>
      <c r="DC155" s="58"/>
      <c r="DD155" s="56"/>
      <c r="DE155" s="56"/>
      <c r="DG155" s="56"/>
      <c r="DJ155" s="54"/>
      <c r="DK155" s="58"/>
      <c r="DL155" s="56"/>
      <c r="DM155" s="56"/>
      <c r="DO155" s="56"/>
      <c r="DR155" s="54"/>
      <c r="DS155" s="58"/>
      <c r="DT155" s="56"/>
      <c r="DU155" s="56"/>
      <c r="DW155" s="56"/>
      <c r="DZ155" s="54"/>
      <c r="EA155" s="58"/>
      <c r="EB155" s="56"/>
      <c r="EC155" s="56"/>
      <c r="EE155" s="56"/>
      <c r="EH155" s="54"/>
      <c r="EI155" s="58"/>
      <c r="EJ155" s="56"/>
      <c r="EK155" s="56"/>
      <c r="EM155" s="56"/>
      <c r="EP155" s="54"/>
      <c r="EQ155" s="58"/>
      <c r="ER155" s="56"/>
      <c r="ES155" s="56"/>
      <c r="EU155" s="56"/>
      <c r="EX155" s="54"/>
      <c r="EY155" s="58"/>
      <c r="EZ155" s="56"/>
      <c r="FA155" s="56"/>
      <c r="FC155" s="56"/>
      <c r="FF155" s="54"/>
      <c r="FG155" s="58"/>
      <c r="FH155" s="56"/>
      <c r="FI155" s="56"/>
      <c r="FK155" s="56"/>
      <c r="FN155" s="54"/>
      <c r="FO155" s="58"/>
      <c r="FP155" s="56"/>
      <c r="FQ155" s="56"/>
      <c r="FS155" s="56"/>
      <c r="FV155" s="54"/>
      <c r="FW155" s="58"/>
      <c r="FX155" s="56"/>
      <c r="FY155" s="56"/>
      <c r="GA155" s="56"/>
      <c r="GD155" s="54"/>
      <c r="GE155" s="58"/>
      <c r="GF155" s="56"/>
      <c r="GG155" s="56"/>
      <c r="GI155" s="56"/>
      <c r="GL155" s="54"/>
      <c r="GM155" s="58"/>
      <c r="GN155" s="56"/>
      <c r="GO155" s="56"/>
      <c r="GQ155" s="56"/>
      <c r="GT155" s="54"/>
      <c r="GU155" s="58"/>
      <c r="GV155" s="56"/>
      <c r="GW155" s="56"/>
      <c r="GY155" s="56"/>
      <c r="HB155" s="54"/>
      <c r="HC155" s="58"/>
      <c r="HD155" s="56"/>
      <c r="HE155" s="56"/>
      <c r="HG155" s="56"/>
      <c r="HJ155" s="54"/>
      <c r="HK155" s="58"/>
      <c r="HL155" s="56"/>
      <c r="HM155" s="56"/>
      <c r="HO155" s="56"/>
      <c r="HR155" s="54"/>
      <c r="HS155" s="58"/>
      <c r="HT155" s="56"/>
      <c r="HU155" s="56"/>
      <c r="HW155" s="56"/>
      <c r="HZ155" s="54"/>
      <c r="IA155" s="58"/>
      <c r="IB155" s="56"/>
      <c r="IC155" s="56"/>
      <c r="IE155" s="56"/>
      <c r="IH155" s="54"/>
      <c r="II155" s="58"/>
      <c r="IJ155" s="56"/>
      <c r="IK155" s="56"/>
      <c r="IM155" s="56"/>
      <c r="IP155" s="54"/>
      <c r="IQ155" s="58"/>
      <c r="IR155" s="56"/>
      <c r="IS155" s="56"/>
      <c r="IU155" s="56"/>
    </row>
    <row r="156" s="52" customFormat="1" ht="19.7" customHeight="1">
      <c r="A156" s="60">
        <v>45058</v>
      </c>
      <c r="B156" s="54">
        <v>608</v>
      </c>
      <c r="C156" t="s" s="55">
        <v>155</v>
      </c>
      <c r="D156" s="56"/>
      <c r="E156" s="56">
        <v>380</v>
      </c>
      <c r="F156" s="57"/>
      <c r="G156" s="56">
        <f>G155-D156+E156</f>
        <v>58387.2</v>
      </c>
      <c r="H156" s="49"/>
      <c r="J156" s="54"/>
      <c r="K156" s="58"/>
      <c r="L156" s="56"/>
      <c r="M156" s="56"/>
      <c r="O156" s="56"/>
      <c r="R156" s="54"/>
      <c r="S156" s="58"/>
      <c r="T156" s="56"/>
      <c r="U156" s="56"/>
      <c r="W156" s="56"/>
      <c r="Z156" s="54"/>
      <c r="AA156" s="58"/>
      <c r="AB156" s="56"/>
      <c r="AC156" s="56"/>
      <c r="AE156" s="56"/>
      <c r="AH156" s="54"/>
      <c r="AI156" s="58"/>
      <c r="AJ156" s="56"/>
      <c r="AK156" s="56"/>
      <c r="AM156" s="56"/>
      <c r="AP156" s="54"/>
      <c r="AQ156" s="58"/>
      <c r="AR156" s="56"/>
      <c r="AS156" s="56"/>
      <c r="AU156" s="56"/>
      <c r="AX156" s="54"/>
      <c r="AY156" s="58"/>
      <c r="AZ156" s="56"/>
      <c r="BA156" s="56"/>
      <c r="BC156" s="56"/>
      <c r="BF156" s="54"/>
      <c r="BG156" s="58"/>
      <c r="BH156" s="56"/>
      <c r="BI156" s="56"/>
      <c r="BK156" s="56"/>
      <c r="BN156" s="54"/>
      <c r="BO156" s="58"/>
      <c r="BP156" s="56"/>
      <c r="BQ156" s="56"/>
      <c r="BS156" s="56"/>
      <c r="BV156" s="54"/>
      <c r="BW156" s="58"/>
      <c r="BX156" s="56"/>
      <c r="BY156" s="56"/>
      <c r="CA156" s="56"/>
      <c r="CD156" s="54"/>
      <c r="CE156" s="58"/>
      <c r="CF156" s="56"/>
      <c r="CG156" s="56"/>
      <c r="CI156" s="56"/>
      <c r="CL156" s="54"/>
      <c r="CM156" s="58"/>
      <c r="CN156" s="56"/>
      <c r="CO156" s="56"/>
      <c r="CQ156" s="56"/>
      <c r="CT156" s="54"/>
      <c r="CU156" s="58"/>
      <c r="CV156" s="56"/>
      <c r="CW156" s="56"/>
      <c r="CY156" s="56"/>
      <c r="DB156" s="54"/>
      <c r="DC156" s="58"/>
      <c r="DD156" s="56"/>
      <c r="DE156" s="56"/>
      <c r="DG156" s="56"/>
      <c r="DJ156" s="54"/>
      <c r="DK156" s="58"/>
      <c r="DL156" s="56"/>
      <c r="DM156" s="56"/>
      <c r="DO156" s="56"/>
      <c r="DR156" s="54"/>
      <c r="DS156" s="58"/>
      <c r="DT156" s="56"/>
      <c r="DU156" s="56"/>
      <c r="DW156" s="56"/>
      <c r="DZ156" s="54"/>
      <c r="EA156" s="58"/>
      <c r="EB156" s="56"/>
      <c r="EC156" s="56"/>
      <c r="EE156" s="56"/>
      <c r="EH156" s="54"/>
      <c r="EI156" s="58"/>
      <c r="EJ156" s="56"/>
      <c r="EK156" s="56"/>
      <c r="EM156" s="56"/>
      <c r="EP156" s="54"/>
      <c r="EQ156" s="58"/>
      <c r="ER156" s="56"/>
      <c r="ES156" s="56"/>
      <c r="EU156" s="56"/>
      <c r="EX156" s="54"/>
      <c r="EY156" s="58"/>
      <c r="EZ156" s="56"/>
      <c r="FA156" s="56"/>
      <c r="FC156" s="56"/>
      <c r="FF156" s="54"/>
      <c r="FG156" s="58"/>
      <c r="FH156" s="56"/>
      <c r="FI156" s="56"/>
      <c r="FK156" s="56"/>
      <c r="FN156" s="54"/>
      <c r="FO156" s="58"/>
      <c r="FP156" s="56"/>
      <c r="FQ156" s="56"/>
      <c r="FS156" s="56"/>
      <c r="FV156" s="54"/>
      <c r="FW156" s="58"/>
      <c r="FX156" s="56"/>
      <c r="FY156" s="56"/>
      <c r="GA156" s="56"/>
      <c r="GD156" s="54"/>
      <c r="GE156" s="58"/>
      <c r="GF156" s="56"/>
      <c r="GG156" s="56"/>
      <c r="GI156" s="56"/>
      <c r="GL156" s="54"/>
      <c r="GM156" s="58"/>
      <c r="GN156" s="56"/>
      <c r="GO156" s="56"/>
      <c r="GQ156" s="56"/>
      <c r="GT156" s="54"/>
      <c r="GU156" s="58"/>
      <c r="GV156" s="56"/>
      <c r="GW156" s="56"/>
      <c r="GY156" s="56"/>
      <c r="HB156" s="54"/>
      <c r="HC156" s="58"/>
      <c r="HD156" s="56"/>
      <c r="HE156" s="56"/>
      <c r="HG156" s="56"/>
      <c r="HJ156" s="54"/>
      <c r="HK156" s="58"/>
      <c r="HL156" s="56"/>
      <c r="HM156" s="56"/>
      <c r="HO156" s="56"/>
      <c r="HR156" s="54"/>
      <c r="HS156" s="58"/>
      <c r="HT156" s="56"/>
      <c r="HU156" s="56"/>
      <c r="HW156" s="56"/>
      <c r="HZ156" s="54"/>
      <c r="IA156" s="58"/>
      <c r="IB156" s="56"/>
      <c r="IC156" s="56"/>
      <c r="IE156" s="56"/>
      <c r="IH156" s="54"/>
      <c r="II156" s="58"/>
      <c r="IJ156" s="56"/>
      <c r="IK156" s="56"/>
      <c r="IM156" s="56"/>
      <c r="IP156" s="54"/>
      <c r="IQ156" s="58"/>
      <c r="IR156" s="56"/>
      <c r="IS156" s="56"/>
      <c r="IU156" s="56"/>
    </row>
    <row r="157" s="52" customFormat="1" ht="19.7" customHeight="1">
      <c r="B157" s="54"/>
      <c r="C157" s="58"/>
      <c r="D157" s="56"/>
      <c r="E157" s="56"/>
      <c r="F157" s="57"/>
      <c r="G157" s="56">
        <f>G156-D157+E157</f>
        <v>58387.2</v>
      </c>
      <c r="H157" s="49"/>
      <c r="J157" s="54"/>
      <c r="K157" s="58"/>
      <c r="L157" s="56"/>
      <c r="M157" s="56"/>
      <c r="O157" s="56"/>
      <c r="R157" s="54"/>
      <c r="S157" s="58"/>
      <c r="T157" s="56"/>
      <c r="U157" s="56"/>
      <c r="W157" s="56"/>
      <c r="Z157" s="54"/>
      <c r="AA157" s="58"/>
      <c r="AB157" s="56"/>
      <c r="AC157" s="56"/>
      <c r="AE157" s="56"/>
      <c r="AH157" s="54"/>
      <c r="AI157" s="58"/>
      <c r="AJ157" s="56"/>
      <c r="AK157" s="56"/>
      <c r="AM157" s="56"/>
      <c r="AP157" s="54"/>
      <c r="AQ157" s="58"/>
      <c r="AR157" s="56"/>
      <c r="AS157" s="56"/>
      <c r="AU157" s="56"/>
      <c r="AX157" s="54"/>
      <c r="AY157" s="58"/>
      <c r="AZ157" s="56"/>
      <c r="BA157" s="56"/>
      <c r="BC157" s="56"/>
      <c r="BF157" s="54"/>
      <c r="BG157" s="58"/>
      <c r="BH157" s="56"/>
      <c r="BI157" s="56"/>
      <c r="BK157" s="56"/>
      <c r="BN157" s="54"/>
      <c r="BO157" s="58"/>
      <c r="BP157" s="56"/>
      <c r="BQ157" s="56"/>
      <c r="BS157" s="56"/>
      <c r="BV157" s="54"/>
      <c r="BW157" s="58"/>
      <c r="BX157" s="56"/>
      <c r="BY157" s="56"/>
      <c r="CA157" s="56"/>
      <c r="CD157" s="54"/>
      <c r="CE157" s="58"/>
      <c r="CF157" s="56"/>
      <c r="CG157" s="56"/>
      <c r="CI157" s="56"/>
      <c r="CL157" s="54"/>
      <c r="CM157" s="58"/>
      <c r="CN157" s="56"/>
      <c r="CO157" s="56"/>
      <c r="CQ157" s="56"/>
      <c r="CT157" s="54"/>
      <c r="CU157" s="58"/>
      <c r="CV157" s="56"/>
      <c r="CW157" s="56"/>
      <c r="CY157" s="56"/>
      <c r="DB157" s="54"/>
      <c r="DC157" s="58"/>
      <c r="DD157" s="56"/>
      <c r="DE157" s="56"/>
      <c r="DG157" s="56"/>
      <c r="DJ157" s="54"/>
      <c r="DK157" s="58"/>
      <c r="DL157" s="56"/>
      <c r="DM157" s="56"/>
      <c r="DO157" s="56"/>
      <c r="DR157" s="54"/>
      <c r="DS157" s="58"/>
      <c r="DT157" s="56"/>
      <c r="DU157" s="56"/>
      <c r="DW157" s="56"/>
      <c r="DZ157" s="54"/>
      <c r="EA157" s="58"/>
      <c r="EB157" s="56"/>
      <c r="EC157" s="56"/>
      <c r="EE157" s="56"/>
      <c r="EH157" s="54"/>
      <c r="EI157" s="58"/>
      <c r="EJ157" s="56"/>
      <c r="EK157" s="56"/>
      <c r="EM157" s="56"/>
      <c r="EP157" s="54"/>
      <c r="EQ157" s="58"/>
      <c r="ER157" s="56"/>
      <c r="ES157" s="56"/>
      <c r="EU157" s="56"/>
      <c r="EX157" s="54"/>
      <c r="EY157" s="58"/>
      <c r="EZ157" s="56"/>
      <c r="FA157" s="56"/>
      <c r="FC157" s="56"/>
      <c r="FF157" s="54"/>
      <c r="FG157" s="58"/>
      <c r="FH157" s="56"/>
      <c r="FI157" s="56"/>
      <c r="FK157" s="56"/>
      <c r="FN157" s="54"/>
      <c r="FO157" s="58"/>
      <c r="FP157" s="56"/>
      <c r="FQ157" s="56"/>
      <c r="FS157" s="56"/>
      <c r="FV157" s="54"/>
      <c r="FW157" s="58"/>
      <c r="FX157" s="56"/>
      <c r="FY157" s="56"/>
      <c r="GA157" s="56"/>
      <c r="GD157" s="54"/>
      <c r="GE157" s="58"/>
      <c r="GF157" s="56"/>
      <c r="GG157" s="56"/>
      <c r="GI157" s="56"/>
      <c r="GL157" s="54"/>
      <c r="GM157" s="58"/>
      <c r="GN157" s="56"/>
      <c r="GO157" s="56"/>
      <c r="GQ157" s="56"/>
      <c r="GT157" s="54"/>
      <c r="GU157" s="58"/>
      <c r="GV157" s="56"/>
      <c r="GW157" s="56"/>
      <c r="GY157" s="56"/>
      <c r="HB157" s="54"/>
      <c r="HC157" s="58"/>
      <c r="HD157" s="56"/>
      <c r="HE157" s="56"/>
      <c r="HG157" s="56"/>
      <c r="HJ157" s="54"/>
      <c r="HK157" s="58"/>
      <c r="HL157" s="56"/>
      <c r="HM157" s="56"/>
      <c r="HO157" s="56"/>
      <c r="HR157" s="54"/>
      <c r="HS157" s="58"/>
      <c r="HT157" s="56"/>
      <c r="HU157" s="56"/>
      <c r="HW157" s="56"/>
      <c r="HZ157" s="54"/>
      <c r="IA157" s="58"/>
      <c r="IB157" s="56"/>
      <c r="IC157" s="56"/>
      <c r="IE157" s="56"/>
      <c r="IH157" s="54"/>
      <c r="II157" s="58"/>
      <c r="IJ157" s="56"/>
      <c r="IK157" s="56"/>
      <c r="IM157" s="56"/>
      <c r="IP157" s="54"/>
      <c r="IQ157" s="58"/>
      <c r="IR157" s="56"/>
      <c r="IS157" s="56"/>
      <c r="IU157" s="56"/>
    </row>
    <row r="158" s="52" customFormat="1" ht="19.7" customHeight="1">
      <c r="B158" s="54"/>
      <c r="C158" s="58"/>
      <c r="D158" s="56"/>
      <c r="E158" s="56"/>
      <c r="F158" s="57"/>
      <c r="G158" s="56">
        <f>G157-D158+E158</f>
        <v>58387.2</v>
      </c>
      <c r="H158" s="49"/>
      <c r="J158" s="54"/>
      <c r="K158" s="58"/>
      <c r="L158" s="56"/>
      <c r="M158" s="56"/>
      <c r="O158" s="56"/>
      <c r="R158" s="54"/>
      <c r="S158" s="58"/>
      <c r="T158" s="56"/>
      <c r="U158" s="56"/>
      <c r="W158" s="56"/>
      <c r="Z158" s="54"/>
      <c r="AA158" s="58"/>
      <c r="AB158" s="56"/>
      <c r="AC158" s="56"/>
      <c r="AE158" s="56"/>
      <c r="AH158" s="54"/>
      <c r="AI158" s="58"/>
      <c r="AJ158" s="56"/>
      <c r="AK158" s="56"/>
      <c r="AM158" s="56"/>
      <c r="AP158" s="54"/>
      <c r="AQ158" s="58"/>
      <c r="AR158" s="56"/>
      <c r="AS158" s="56"/>
      <c r="AU158" s="56"/>
      <c r="AX158" s="54"/>
      <c r="AY158" s="58"/>
      <c r="AZ158" s="56"/>
      <c r="BA158" s="56"/>
      <c r="BC158" s="56"/>
      <c r="BF158" s="54"/>
      <c r="BG158" s="58"/>
      <c r="BH158" s="56"/>
      <c r="BI158" s="56"/>
      <c r="BK158" s="56"/>
      <c r="BN158" s="54"/>
      <c r="BO158" s="58"/>
      <c r="BP158" s="56"/>
      <c r="BQ158" s="56"/>
      <c r="BS158" s="56"/>
      <c r="BV158" s="54"/>
      <c r="BW158" s="58"/>
      <c r="BX158" s="56"/>
      <c r="BY158" s="56"/>
      <c r="CA158" s="56"/>
      <c r="CD158" s="54"/>
      <c r="CE158" s="58"/>
      <c r="CF158" s="56"/>
      <c r="CG158" s="56"/>
      <c r="CI158" s="56"/>
      <c r="CL158" s="54"/>
      <c r="CM158" s="58"/>
      <c r="CN158" s="56"/>
      <c r="CO158" s="56"/>
      <c r="CQ158" s="56"/>
      <c r="CT158" s="54"/>
      <c r="CU158" s="58"/>
      <c r="CV158" s="56"/>
      <c r="CW158" s="56"/>
      <c r="CY158" s="56"/>
      <c r="DB158" s="54"/>
      <c r="DC158" s="58"/>
      <c r="DD158" s="56"/>
      <c r="DE158" s="56"/>
      <c r="DG158" s="56"/>
      <c r="DJ158" s="54"/>
      <c r="DK158" s="58"/>
      <c r="DL158" s="56"/>
      <c r="DM158" s="56"/>
      <c r="DO158" s="56"/>
      <c r="DR158" s="54"/>
      <c r="DS158" s="58"/>
      <c r="DT158" s="56"/>
      <c r="DU158" s="56"/>
      <c r="DW158" s="56"/>
      <c r="DZ158" s="54"/>
      <c r="EA158" s="58"/>
      <c r="EB158" s="56"/>
      <c r="EC158" s="56"/>
      <c r="EE158" s="56"/>
      <c r="EH158" s="54"/>
      <c r="EI158" s="58"/>
      <c r="EJ158" s="56"/>
      <c r="EK158" s="56"/>
      <c r="EM158" s="56"/>
      <c r="EP158" s="54"/>
      <c r="EQ158" s="58"/>
      <c r="ER158" s="56"/>
      <c r="ES158" s="56"/>
      <c r="EU158" s="56"/>
      <c r="EX158" s="54"/>
      <c r="EY158" s="58"/>
      <c r="EZ158" s="56"/>
      <c r="FA158" s="56"/>
      <c r="FC158" s="56"/>
      <c r="FF158" s="54"/>
      <c r="FG158" s="58"/>
      <c r="FH158" s="56"/>
      <c r="FI158" s="56"/>
      <c r="FK158" s="56"/>
      <c r="FN158" s="54"/>
      <c r="FO158" s="58"/>
      <c r="FP158" s="56"/>
      <c r="FQ158" s="56"/>
      <c r="FS158" s="56"/>
      <c r="FV158" s="54"/>
      <c r="FW158" s="58"/>
      <c r="FX158" s="56"/>
      <c r="FY158" s="56"/>
      <c r="GA158" s="56"/>
      <c r="GD158" s="54"/>
      <c r="GE158" s="58"/>
      <c r="GF158" s="56"/>
      <c r="GG158" s="56"/>
      <c r="GI158" s="56"/>
      <c r="GL158" s="54"/>
      <c r="GM158" s="58"/>
      <c r="GN158" s="56"/>
      <c r="GO158" s="56"/>
      <c r="GQ158" s="56"/>
      <c r="GT158" s="54"/>
      <c r="GU158" s="58"/>
      <c r="GV158" s="56"/>
      <c r="GW158" s="56"/>
      <c r="GY158" s="56"/>
      <c r="HB158" s="54"/>
      <c r="HC158" s="58"/>
      <c r="HD158" s="56"/>
      <c r="HE158" s="56"/>
      <c r="HG158" s="56"/>
      <c r="HJ158" s="54"/>
      <c r="HK158" s="58"/>
      <c r="HL158" s="56"/>
      <c r="HM158" s="56"/>
      <c r="HO158" s="56"/>
      <c r="HR158" s="54"/>
      <c r="HS158" s="58"/>
      <c r="HT158" s="56"/>
      <c r="HU158" s="56"/>
      <c r="HW158" s="56"/>
      <c r="HZ158" s="54"/>
      <c r="IA158" s="58"/>
      <c r="IB158" s="56"/>
      <c r="IC158" s="56"/>
      <c r="IE158" s="56"/>
      <c r="IH158" s="54"/>
      <c r="II158" s="58"/>
      <c r="IJ158" s="56"/>
      <c r="IK158" s="56"/>
      <c r="IM158" s="56"/>
      <c r="IP158" s="54"/>
      <c r="IQ158" s="58"/>
      <c r="IR158" s="56"/>
      <c r="IS158" s="56"/>
      <c r="IU158" s="56"/>
    </row>
    <row r="159" s="52" customFormat="1" ht="19.7" customHeight="1">
      <c r="B159" s="54"/>
      <c r="C159" s="58"/>
      <c r="D159" s="56"/>
      <c r="E159" s="56"/>
      <c r="F159" s="57"/>
      <c r="G159" s="56">
        <f>G158-D159+E159</f>
        <v>58387.2</v>
      </c>
      <c r="H159" s="49"/>
      <c r="J159" s="54"/>
      <c r="K159" s="58"/>
      <c r="L159" s="56"/>
      <c r="M159" s="56"/>
      <c r="O159" s="56"/>
      <c r="R159" s="54"/>
      <c r="S159" s="58"/>
      <c r="T159" s="56"/>
      <c r="U159" s="56"/>
      <c r="W159" s="56"/>
      <c r="Z159" s="54"/>
      <c r="AA159" s="58"/>
      <c r="AB159" s="56"/>
      <c r="AC159" s="56"/>
      <c r="AE159" s="56"/>
      <c r="AH159" s="54"/>
      <c r="AI159" s="58"/>
      <c r="AJ159" s="56"/>
      <c r="AK159" s="56"/>
      <c r="AM159" s="56"/>
      <c r="AP159" s="54"/>
      <c r="AQ159" s="58"/>
      <c r="AR159" s="56"/>
      <c r="AS159" s="56"/>
      <c r="AU159" s="56"/>
      <c r="AX159" s="54"/>
      <c r="AY159" s="58"/>
      <c r="AZ159" s="56"/>
      <c r="BA159" s="56"/>
      <c r="BC159" s="56"/>
      <c r="BF159" s="54"/>
      <c r="BG159" s="58"/>
      <c r="BH159" s="56"/>
      <c r="BI159" s="56"/>
      <c r="BK159" s="56"/>
      <c r="BN159" s="54"/>
      <c r="BO159" s="58"/>
      <c r="BP159" s="56"/>
      <c r="BQ159" s="56"/>
      <c r="BS159" s="56"/>
      <c r="BV159" s="54"/>
      <c r="BW159" s="58"/>
      <c r="BX159" s="56"/>
      <c r="BY159" s="56"/>
      <c r="CA159" s="56"/>
      <c r="CD159" s="54"/>
      <c r="CE159" s="58"/>
      <c r="CF159" s="56"/>
      <c r="CG159" s="56"/>
      <c r="CI159" s="56"/>
      <c r="CL159" s="54"/>
      <c r="CM159" s="58"/>
      <c r="CN159" s="56"/>
      <c r="CO159" s="56"/>
      <c r="CQ159" s="56"/>
      <c r="CT159" s="54"/>
      <c r="CU159" s="58"/>
      <c r="CV159" s="56"/>
      <c r="CW159" s="56"/>
      <c r="CY159" s="56"/>
      <c r="DB159" s="54"/>
      <c r="DC159" s="58"/>
      <c r="DD159" s="56"/>
      <c r="DE159" s="56"/>
      <c r="DG159" s="56"/>
      <c r="DJ159" s="54"/>
      <c r="DK159" s="58"/>
      <c r="DL159" s="56"/>
      <c r="DM159" s="56"/>
      <c r="DO159" s="56"/>
      <c r="DR159" s="54"/>
      <c r="DS159" s="58"/>
      <c r="DT159" s="56"/>
      <c r="DU159" s="56"/>
      <c r="DW159" s="56"/>
      <c r="DZ159" s="54"/>
      <c r="EA159" s="58"/>
      <c r="EB159" s="56"/>
      <c r="EC159" s="56"/>
      <c r="EE159" s="56"/>
      <c r="EH159" s="54"/>
      <c r="EI159" s="58"/>
      <c r="EJ159" s="56"/>
      <c r="EK159" s="56"/>
      <c r="EM159" s="56"/>
      <c r="EP159" s="54"/>
      <c r="EQ159" s="58"/>
      <c r="ER159" s="56"/>
      <c r="ES159" s="56"/>
      <c r="EU159" s="56"/>
      <c r="EX159" s="54"/>
      <c r="EY159" s="58"/>
      <c r="EZ159" s="56"/>
      <c r="FA159" s="56"/>
      <c r="FC159" s="56"/>
      <c r="FF159" s="54"/>
      <c r="FG159" s="58"/>
      <c r="FH159" s="56"/>
      <c r="FI159" s="56"/>
      <c r="FK159" s="56"/>
      <c r="FN159" s="54"/>
      <c r="FO159" s="58"/>
      <c r="FP159" s="56"/>
      <c r="FQ159" s="56"/>
      <c r="FS159" s="56"/>
      <c r="FV159" s="54"/>
      <c r="FW159" s="58"/>
      <c r="FX159" s="56"/>
      <c r="FY159" s="56"/>
      <c r="GA159" s="56"/>
      <c r="GD159" s="54"/>
      <c r="GE159" s="58"/>
      <c r="GF159" s="56"/>
      <c r="GG159" s="56"/>
      <c r="GI159" s="56"/>
      <c r="GL159" s="54"/>
      <c r="GM159" s="58"/>
      <c r="GN159" s="56"/>
      <c r="GO159" s="56"/>
      <c r="GQ159" s="56"/>
      <c r="GT159" s="54"/>
      <c r="GU159" s="58"/>
      <c r="GV159" s="56"/>
      <c r="GW159" s="56"/>
      <c r="GY159" s="56"/>
      <c r="HB159" s="54"/>
      <c r="HC159" s="58"/>
      <c r="HD159" s="56"/>
      <c r="HE159" s="56"/>
      <c r="HG159" s="56"/>
      <c r="HJ159" s="54"/>
      <c r="HK159" s="58"/>
      <c r="HL159" s="56"/>
      <c r="HM159" s="56"/>
      <c r="HO159" s="56"/>
      <c r="HR159" s="54"/>
      <c r="HS159" s="58"/>
      <c r="HT159" s="56"/>
      <c r="HU159" s="56"/>
      <c r="HW159" s="56"/>
      <c r="HZ159" s="54"/>
      <c r="IA159" s="58"/>
      <c r="IB159" s="56"/>
      <c r="IC159" s="56"/>
      <c r="IE159" s="56"/>
      <c r="IH159" s="54"/>
      <c r="II159" s="58"/>
      <c r="IJ159" s="56"/>
      <c r="IK159" s="56"/>
      <c r="IM159" s="56"/>
      <c r="IP159" s="54"/>
      <c r="IQ159" s="58"/>
      <c r="IR159" s="56"/>
      <c r="IS159" s="56"/>
      <c r="IU159" s="56"/>
    </row>
    <row r="160" s="52" customFormat="1" ht="19.7" customHeight="1">
      <c r="B160" s="54"/>
      <c r="C160" s="58"/>
      <c r="D160" s="56"/>
      <c r="E160" s="56"/>
      <c r="F160" s="57"/>
      <c r="G160" s="56">
        <f>G159-D160+E160</f>
        <v>58387.2</v>
      </c>
      <c r="H160" s="49"/>
      <c r="J160" s="54"/>
      <c r="K160" s="58"/>
      <c r="L160" s="56"/>
      <c r="M160" s="56"/>
      <c r="O160" s="56"/>
      <c r="R160" s="54"/>
      <c r="S160" s="58"/>
      <c r="T160" s="56"/>
      <c r="U160" s="56"/>
      <c r="W160" s="56"/>
      <c r="Z160" s="54"/>
      <c r="AA160" s="58"/>
      <c r="AB160" s="56"/>
      <c r="AC160" s="56"/>
      <c r="AE160" s="56"/>
      <c r="AH160" s="54"/>
      <c r="AI160" s="58"/>
      <c r="AJ160" s="56"/>
      <c r="AK160" s="56"/>
      <c r="AM160" s="56"/>
      <c r="AP160" s="54"/>
      <c r="AQ160" s="58"/>
      <c r="AR160" s="56"/>
      <c r="AS160" s="56"/>
      <c r="AU160" s="56"/>
      <c r="AX160" s="54"/>
      <c r="AY160" s="58"/>
      <c r="AZ160" s="56"/>
      <c r="BA160" s="56"/>
      <c r="BC160" s="56"/>
      <c r="BF160" s="54"/>
      <c r="BG160" s="58"/>
      <c r="BH160" s="56"/>
      <c r="BI160" s="56"/>
      <c r="BK160" s="56"/>
      <c r="BN160" s="54"/>
      <c r="BO160" s="58"/>
      <c r="BP160" s="56"/>
      <c r="BQ160" s="56"/>
      <c r="BS160" s="56"/>
      <c r="BV160" s="54"/>
      <c r="BW160" s="58"/>
      <c r="BX160" s="56"/>
      <c r="BY160" s="56"/>
      <c r="CA160" s="56"/>
      <c r="CD160" s="54"/>
      <c r="CE160" s="58"/>
      <c r="CF160" s="56"/>
      <c r="CG160" s="56"/>
      <c r="CI160" s="56"/>
      <c r="CL160" s="54"/>
      <c r="CM160" s="58"/>
      <c r="CN160" s="56"/>
      <c r="CO160" s="56"/>
      <c r="CQ160" s="56"/>
      <c r="CT160" s="54"/>
      <c r="CU160" s="58"/>
      <c r="CV160" s="56"/>
      <c r="CW160" s="56"/>
      <c r="CY160" s="56"/>
      <c r="DB160" s="54"/>
      <c r="DC160" s="58"/>
      <c r="DD160" s="56"/>
      <c r="DE160" s="56"/>
      <c r="DG160" s="56"/>
      <c r="DJ160" s="54"/>
      <c r="DK160" s="58"/>
      <c r="DL160" s="56"/>
      <c r="DM160" s="56"/>
      <c r="DO160" s="56"/>
      <c r="DR160" s="54"/>
      <c r="DS160" s="58"/>
      <c r="DT160" s="56"/>
      <c r="DU160" s="56"/>
      <c r="DW160" s="56"/>
      <c r="DZ160" s="54"/>
      <c r="EA160" s="58"/>
      <c r="EB160" s="56"/>
      <c r="EC160" s="56"/>
      <c r="EE160" s="56"/>
      <c r="EH160" s="54"/>
      <c r="EI160" s="58"/>
      <c r="EJ160" s="56"/>
      <c r="EK160" s="56"/>
      <c r="EM160" s="56"/>
      <c r="EP160" s="54"/>
      <c r="EQ160" s="58"/>
      <c r="ER160" s="56"/>
      <c r="ES160" s="56"/>
      <c r="EU160" s="56"/>
      <c r="EX160" s="54"/>
      <c r="EY160" s="58"/>
      <c r="EZ160" s="56"/>
      <c r="FA160" s="56"/>
      <c r="FC160" s="56"/>
      <c r="FF160" s="54"/>
      <c r="FG160" s="58"/>
      <c r="FH160" s="56"/>
      <c r="FI160" s="56"/>
      <c r="FK160" s="56"/>
      <c r="FN160" s="54"/>
      <c r="FO160" s="58"/>
      <c r="FP160" s="56"/>
      <c r="FQ160" s="56"/>
      <c r="FS160" s="56"/>
      <c r="FV160" s="54"/>
      <c r="FW160" s="58"/>
      <c r="FX160" s="56"/>
      <c r="FY160" s="56"/>
      <c r="GA160" s="56"/>
      <c r="GD160" s="54"/>
      <c r="GE160" s="58"/>
      <c r="GF160" s="56"/>
      <c r="GG160" s="56"/>
      <c r="GI160" s="56"/>
      <c r="GL160" s="54"/>
      <c r="GM160" s="58"/>
      <c r="GN160" s="56"/>
      <c r="GO160" s="56"/>
      <c r="GQ160" s="56"/>
      <c r="GT160" s="54"/>
      <c r="GU160" s="58"/>
      <c r="GV160" s="56"/>
      <c r="GW160" s="56"/>
      <c r="GY160" s="56"/>
      <c r="HB160" s="54"/>
      <c r="HC160" s="58"/>
      <c r="HD160" s="56"/>
      <c r="HE160" s="56"/>
      <c r="HG160" s="56"/>
      <c r="HJ160" s="54"/>
      <c r="HK160" s="58"/>
      <c r="HL160" s="56"/>
      <c r="HM160" s="56"/>
      <c r="HO160" s="56"/>
      <c r="HR160" s="54"/>
      <c r="HS160" s="58"/>
      <c r="HT160" s="56"/>
      <c r="HU160" s="56"/>
      <c r="HW160" s="56"/>
      <c r="HZ160" s="54"/>
      <c r="IA160" s="58"/>
      <c r="IB160" s="56"/>
      <c r="IC160" s="56"/>
      <c r="IE160" s="56"/>
      <c r="IH160" s="54"/>
      <c r="II160" s="58"/>
      <c r="IJ160" s="56"/>
      <c r="IK160" s="56"/>
      <c r="IM160" s="56"/>
      <c r="IP160" s="54"/>
      <c r="IQ160" s="58"/>
      <c r="IR160" s="56"/>
      <c r="IS160" s="56"/>
      <c r="IU160" s="56"/>
    </row>
    <row r="161" s="52" customFormat="1" ht="19.7" customHeight="1">
      <c r="B161" s="54"/>
      <c r="C161" s="58"/>
      <c r="D161" s="56"/>
      <c r="E161" s="56"/>
      <c r="F161" s="57"/>
      <c r="G161" s="56">
        <f>G160-D161+E161</f>
        <v>58387.2</v>
      </c>
      <c r="H161" s="49"/>
      <c r="J161" s="54"/>
      <c r="K161" s="58"/>
      <c r="L161" s="56"/>
      <c r="M161" s="56"/>
      <c r="O161" s="56"/>
      <c r="R161" s="54"/>
      <c r="S161" s="58"/>
      <c r="T161" s="56"/>
      <c r="U161" s="56"/>
      <c r="W161" s="56"/>
      <c r="Z161" s="54"/>
      <c r="AA161" s="58"/>
      <c r="AB161" s="56"/>
      <c r="AC161" s="56"/>
      <c r="AE161" s="56"/>
      <c r="AH161" s="54"/>
      <c r="AI161" s="58"/>
      <c r="AJ161" s="56"/>
      <c r="AK161" s="56"/>
      <c r="AM161" s="56"/>
      <c r="AP161" s="54"/>
      <c r="AQ161" s="58"/>
      <c r="AR161" s="56"/>
      <c r="AS161" s="56"/>
      <c r="AU161" s="56"/>
      <c r="AX161" s="54"/>
      <c r="AY161" s="58"/>
      <c r="AZ161" s="56"/>
      <c r="BA161" s="56"/>
      <c r="BC161" s="56"/>
      <c r="BF161" s="54"/>
      <c r="BG161" s="58"/>
      <c r="BH161" s="56"/>
      <c r="BI161" s="56"/>
      <c r="BK161" s="56"/>
      <c r="BN161" s="54"/>
      <c r="BO161" s="58"/>
      <c r="BP161" s="56"/>
      <c r="BQ161" s="56"/>
      <c r="BS161" s="56"/>
      <c r="BV161" s="54"/>
      <c r="BW161" s="58"/>
      <c r="BX161" s="56"/>
      <c r="BY161" s="56"/>
      <c r="CA161" s="56"/>
      <c r="CD161" s="54"/>
      <c r="CE161" s="58"/>
      <c r="CF161" s="56"/>
      <c r="CG161" s="56"/>
      <c r="CI161" s="56"/>
      <c r="CL161" s="54"/>
      <c r="CM161" s="58"/>
      <c r="CN161" s="56"/>
      <c r="CO161" s="56"/>
      <c r="CQ161" s="56"/>
      <c r="CT161" s="54"/>
      <c r="CU161" s="58"/>
      <c r="CV161" s="56"/>
      <c r="CW161" s="56"/>
      <c r="CY161" s="56"/>
      <c r="DB161" s="54"/>
      <c r="DC161" s="58"/>
      <c r="DD161" s="56"/>
      <c r="DE161" s="56"/>
      <c r="DG161" s="56"/>
      <c r="DJ161" s="54"/>
      <c r="DK161" s="58"/>
      <c r="DL161" s="56"/>
      <c r="DM161" s="56"/>
      <c r="DO161" s="56"/>
      <c r="DR161" s="54"/>
      <c r="DS161" s="58"/>
      <c r="DT161" s="56"/>
      <c r="DU161" s="56"/>
      <c r="DW161" s="56"/>
      <c r="DZ161" s="54"/>
      <c r="EA161" s="58"/>
      <c r="EB161" s="56"/>
      <c r="EC161" s="56"/>
      <c r="EE161" s="56"/>
      <c r="EH161" s="54"/>
      <c r="EI161" s="58"/>
      <c r="EJ161" s="56"/>
      <c r="EK161" s="56"/>
      <c r="EM161" s="56"/>
      <c r="EP161" s="54"/>
      <c r="EQ161" s="58"/>
      <c r="ER161" s="56"/>
      <c r="ES161" s="56"/>
      <c r="EU161" s="56"/>
      <c r="EX161" s="54"/>
      <c r="EY161" s="58"/>
      <c r="EZ161" s="56"/>
      <c r="FA161" s="56"/>
      <c r="FC161" s="56"/>
      <c r="FF161" s="54"/>
      <c r="FG161" s="58"/>
      <c r="FH161" s="56"/>
      <c r="FI161" s="56"/>
      <c r="FK161" s="56"/>
      <c r="FN161" s="54"/>
      <c r="FO161" s="58"/>
      <c r="FP161" s="56"/>
      <c r="FQ161" s="56"/>
      <c r="FS161" s="56"/>
      <c r="FV161" s="54"/>
      <c r="FW161" s="58"/>
      <c r="FX161" s="56"/>
      <c r="FY161" s="56"/>
      <c r="GA161" s="56"/>
      <c r="GD161" s="54"/>
      <c r="GE161" s="58"/>
      <c r="GF161" s="56"/>
      <c r="GG161" s="56"/>
      <c r="GI161" s="56"/>
      <c r="GL161" s="54"/>
      <c r="GM161" s="58"/>
      <c r="GN161" s="56"/>
      <c r="GO161" s="56"/>
      <c r="GQ161" s="56"/>
      <c r="GT161" s="54"/>
      <c r="GU161" s="58"/>
      <c r="GV161" s="56"/>
      <c r="GW161" s="56"/>
      <c r="GY161" s="56"/>
      <c r="HB161" s="54"/>
      <c r="HC161" s="58"/>
      <c r="HD161" s="56"/>
      <c r="HE161" s="56"/>
      <c r="HG161" s="56"/>
      <c r="HJ161" s="54"/>
      <c r="HK161" s="58"/>
      <c r="HL161" s="56"/>
      <c r="HM161" s="56"/>
      <c r="HO161" s="56"/>
      <c r="HR161" s="54"/>
      <c r="HS161" s="58"/>
      <c r="HT161" s="56"/>
      <c r="HU161" s="56"/>
      <c r="HW161" s="56"/>
      <c r="HZ161" s="54"/>
      <c r="IA161" s="58"/>
      <c r="IB161" s="56"/>
      <c r="IC161" s="56"/>
      <c r="IE161" s="56"/>
      <c r="IH161" s="54"/>
      <c r="II161" s="58"/>
      <c r="IJ161" s="56"/>
      <c r="IK161" s="56"/>
      <c r="IM161" s="56"/>
      <c r="IP161" s="54"/>
      <c r="IQ161" s="58"/>
      <c r="IR161" s="56"/>
      <c r="IS161" s="56"/>
      <c r="IU161" s="56"/>
    </row>
    <row r="162" s="52" customFormat="1" ht="19.7" customHeight="1">
      <c r="B162" s="54"/>
      <c r="C162" s="58"/>
      <c r="D162" s="56"/>
      <c r="E162" s="56"/>
      <c r="F162" s="57"/>
      <c r="G162" s="56">
        <f>G161-D162+E162</f>
        <v>58387.2</v>
      </c>
      <c r="H162" s="49"/>
      <c r="J162" s="54"/>
      <c r="K162" s="58"/>
      <c r="L162" s="56"/>
      <c r="M162" s="56"/>
      <c r="O162" s="56"/>
      <c r="R162" s="54"/>
      <c r="S162" s="58"/>
      <c r="T162" s="56"/>
      <c r="U162" s="56"/>
      <c r="W162" s="56"/>
      <c r="Z162" s="54"/>
      <c r="AA162" s="58"/>
      <c r="AB162" s="56"/>
      <c r="AC162" s="56"/>
      <c r="AE162" s="56"/>
      <c r="AH162" s="54"/>
      <c r="AI162" s="58"/>
      <c r="AJ162" s="56"/>
      <c r="AK162" s="56"/>
      <c r="AM162" s="56"/>
      <c r="AP162" s="54"/>
      <c r="AQ162" s="58"/>
      <c r="AR162" s="56"/>
      <c r="AS162" s="56"/>
      <c r="AU162" s="56"/>
      <c r="AX162" s="54"/>
      <c r="AY162" s="58"/>
      <c r="AZ162" s="56"/>
      <c r="BA162" s="56"/>
      <c r="BC162" s="56"/>
      <c r="BF162" s="54"/>
      <c r="BG162" s="58"/>
      <c r="BH162" s="56"/>
      <c r="BI162" s="56"/>
      <c r="BK162" s="56"/>
      <c r="BN162" s="54"/>
      <c r="BO162" s="58"/>
      <c r="BP162" s="56"/>
      <c r="BQ162" s="56"/>
      <c r="BS162" s="56"/>
      <c r="BV162" s="54"/>
      <c r="BW162" s="58"/>
      <c r="BX162" s="56"/>
      <c r="BY162" s="56"/>
      <c r="CA162" s="56"/>
      <c r="CD162" s="54"/>
      <c r="CE162" s="58"/>
      <c r="CF162" s="56"/>
      <c r="CG162" s="56"/>
      <c r="CI162" s="56"/>
      <c r="CL162" s="54"/>
      <c r="CM162" s="58"/>
      <c r="CN162" s="56"/>
      <c r="CO162" s="56"/>
      <c r="CQ162" s="56"/>
      <c r="CT162" s="54"/>
      <c r="CU162" s="58"/>
      <c r="CV162" s="56"/>
      <c r="CW162" s="56"/>
      <c r="CY162" s="56"/>
      <c r="DB162" s="54"/>
      <c r="DC162" s="58"/>
      <c r="DD162" s="56"/>
      <c r="DE162" s="56"/>
      <c r="DG162" s="56"/>
      <c r="DJ162" s="54"/>
      <c r="DK162" s="58"/>
      <c r="DL162" s="56"/>
      <c r="DM162" s="56"/>
      <c r="DO162" s="56"/>
      <c r="DR162" s="54"/>
      <c r="DS162" s="58"/>
      <c r="DT162" s="56"/>
      <c r="DU162" s="56"/>
      <c r="DW162" s="56"/>
      <c r="DZ162" s="54"/>
      <c r="EA162" s="58"/>
      <c r="EB162" s="56"/>
      <c r="EC162" s="56"/>
      <c r="EE162" s="56"/>
      <c r="EH162" s="54"/>
      <c r="EI162" s="58"/>
      <c r="EJ162" s="56"/>
      <c r="EK162" s="56"/>
      <c r="EM162" s="56"/>
      <c r="EP162" s="54"/>
      <c r="EQ162" s="58"/>
      <c r="ER162" s="56"/>
      <c r="ES162" s="56"/>
      <c r="EU162" s="56"/>
      <c r="EX162" s="54"/>
      <c r="EY162" s="58"/>
      <c r="EZ162" s="56"/>
      <c r="FA162" s="56"/>
      <c r="FC162" s="56"/>
      <c r="FF162" s="54"/>
      <c r="FG162" s="58"/>
      <c r="FH162" s="56"/>
      <c r="FI162" s="56"/>
      <c r="FK162" s="56"/>
      <c r="FN162" s="54"/>
      <c r="FO162" s="58"/>
      <c r="FP162" s="56"/>
      <c r="FQ162" s="56"/>
      <c r="FS162" s="56"/>
      <c r="FV162" s="54"/>
      <c r="FW162" s="58"/>
      <c r="FX162" s="56"/>
      <c r="FY162" s="56"/>
      <c r="GA162" s="56"/>
      <c r="GD162" s="54"/>
      <c r="GE162" s="58"/>
      <c r="GF162" s="56"/>
      <c r="GG162" s="56"/>
      <c r="GI162" s="56"/>
      <c r="GL162" s="54"/>
      <c r="GM162" s="58"/>
      <c r="GN162" s="56"/>
      <c r="GO162" s="56"/>
      <c r="GQ162" s="56"/>
      <c r="GT162" s="54"/>
      <c r="GU162" s="58"/>
      <c r="GV162" s="56"/>
      <c r="GW162" s="56"/>
      <c r="GY162" s="56"/>
      <c r="HB162" s="54"/>
      <c r="HC162" s="58"/>
      <c r="HD162" s="56"/>
      <c r="HE162" s="56"/>
      <c r="HG162" s="56"/>
      <c r="HJ162" s="54"/>
      <c r="HK162" s="58"/>
      <c r="HL162" s="56"/>
      <c r="HM162" s="56"/>
      <c r="HO162" s="56"/>
      <c r="HR162" s="54"/>
      <c r="HS162" s="58"/>
      <c r="HT162" s="56"/>
      <c r="HU162" s="56"/>
      <c r="HW162" s="56"/>
      <c r="HZ162" s="54"/>
      <c r="IA162" s="58"/>
      <c r="IB162" s="56"/>
      <c r="IC162" s="56"/>
      <c r="IE162" s="56"/>
      <c r="IH162" s="54"/>
      <c r="II162" s="58"/>
      <c r="IJ162" s="56"/>
      <c r="IK162" s="56"/>
      <c r="IM162" s="56"/>
      <c r="IP162" s="54"/>
      <c r="IQ162" s="58"/>
      <c r="IR162" s="56"/>
      <c r="IS162" s="56"/>
      <c r="IU162" s="56"/>
    </row>
    <row r="163" s="52" customFormat="1" ht="19.7" customHeight="1">
      <c r="B163" s="54"/>
      <c r="C163" s="58"/>
      <c r="D163" s="56"/>
      <c r="E163" s="56"/>
      <c r="F163" s="57"/>
      <c r="G163" s="56">
        <f>G162-D163+E163</f>
        <v>58387.2</v>
      </c>
      <c r="H163" s="49"/>
      <c r="J163" s="54"/>
      <c r="K163" s="58"/>
      <c r="L163" s="56"/>
      <c r="M163" s="56"/>
      <c r="O163" s="56"/>
      <c r="R163" s="54"/>
      <c r="S163" s="58"/>
      <c r="T163" s="56"/>
      <c r="U163" s="56"/>
      <c r="W163" s="56"/>
      <c r="Z163" s="54"/>
      <c r="AA163" s="58"/>
      <c r="AB163" s="56"/>
      <c r="AC163" s="56"/>
      <c r="AE163" s="56"/>
      <c r="AH163" s="54"/>
      <c r="AI163" s="58"/>
      <c r="AJ163" s="56"/>
      <c r="AK163" s="56"/>
      <c r="AM163" s="56"/>
      <c r="AP163" s="54"/>
      <c r="AQ163" s="58"/>
      <c r="AR163" s="56"/>
      <c r="AS163" s="56"/>
      <c r="AU163" s="56"/>
      <c r="AX163" s="54"/>
      <c r="AY163" s="58"/>
      <c r="AZ163" s="56"/>
      <c r="BA163" s="56"/>
      <c r="BC163" s="56"/>
      <c r="BF163" s="54"/>
      <c r="BG163" s="58"/>
      <c r="BH163" s="56"/>
      <c r="BI163" s="56"/>
      <c r="BK163" s="56"/>
      <c r="BN163" s="54"/>
      <c r="BO163" s="58"/>
      <c r="BP163" s="56"/>
      <c r="BQ163" s="56"/>
      <c r="BS163" s="56"/>
      <c r="BV163" s="54"/>
      <c r="BW163" s="58"/>
      <c r="BX163" s="56"/>
      <c r="BY163" s="56"/>
      <c r="CA163" s="56"/>
      <c r="CD163" s="54"/>
      <c r="CE163" s="58"/>
      <c r="CF163" s="56"/>
      <c r="CG163" s="56"/>
      <c r="CI163" s="56"/>
      <c r="CL163" s="54"/>
      <c r="CM163" s="58"/>
      <c r="CN163" s="56"/>
      <c r="CO163" s="56"/>
      <c r="CQ163" s="56"/>
      <c r="CT163" s="54"/>
      <c r="CU163" s="58"/>
      <c r="CV163" s="56"/>
      <c r="CW163" s="56"/>
      <c r="CY163" s="56"/>
      <c r="DB163" s="54"/>
      <c r="DC163" s="58"/>
      <c r="DD163" s="56"/>
      <c r="DE163" s="56"/>
      <c r="DG163" s="56"/>
      <c r="DJ163" s="54"/>
      <c r="DK163" s="58"/>
      <c r="DL163" s="56"/>
      <c r="DM163" s="56"/>
      <c r="DO163" s="56"/>
      <c r="DR163" s="54"/>
      <c r="DS163" s="58"/>
      <c r="DT163" s="56"/>
      <c r="DU163" s="56"/>
      <c r="DW163" s="56"/>
      <c r="DZ163" s="54"/>
      <c r="EA163" s="58"/>
      <c r="EB163" s="56"/>
      <c r="EC163" s="56"/>
      <c r="EE163" s="56"/>
      <c r="EH163" s="54"/>
      <c r="EI163" s="58"/>
      <c r="EJ163" s="56"/>
      <c r="EK163" s="56"/>
      <c r="EM163" s="56"/>
      <c r="EP163" s="54"/>
      <c r="EQ163" s="58"/>
      <c r="ER163" s="56"/>
      <c r="ES163" s="56"/>
      <c r="EU163" s="56"/>
      <c r="EX163" s="54"/>
      <c r="EY163" s="58"/>
      <c r="EZ163" s="56"/>
      <c r="FA163" s="56"/>
      <c r="FC163" s="56"/>
      <c r="FF163" s="54"/>
      <c r="FG163" s="58"/>
      <c r="FH163" s="56"/>
      <c r="FI163" s="56"/>
      <c r="FK163" s="56"/>
      <c r="FN163" s="54"/>
      <c r="FO163" s="58"/>
      <c r="FP163" s="56"/>
      <c r="FQ163" s="56"/>
      <c r="FS163" s="56"/>
      <c r="FV163" s="54"/>
      <c r="FW163" s="58"/>
      <c r="FX163" s="56"/>
      <c r="FY163" s="56"/>
      <c r="GA163" s="56"/>
      <c r="GD163" s="54"/>
      <c r="GE163" s="58"/>
      <c r="GF163" s="56"/>
      <c r="GG163" s="56"/>
      <c r="GI163" s="56"/>
      <c r="GL163" s="54"/>
      <c r="GM163" s="58"/>
      <c r="GN163" s="56"/>
      <c r="GO163" s="56"/>
      <c r="GQ163" s="56"/>
      <c r="GT163" s="54"/>
      <c r="GU163" s="58"/>
      <c r="GV163" s="56"/>
      <c r="GW163" s="56"/>
      <c r="GY163" s="56"/>
      <c r="HB163" s="54"/>
      <c r="HC163" s="58"/>
      <c r="HD163" s="56"/>
      <c r="HE163" s="56"/>
      <c r="HG163" s="56"/>
      <c r="HJ163" s="54"/>
      <c r="HK163" s="58"/>
      <c r="HL163" s="56"/>
      <c r="HM163" s="56"/>
      <c r="HO163" s="56"/>
      <c r="HR163" s="54"/>
      <c r="HS163" s="58"/>
      <c r="HT163" s="56"/>
      <c r="HU163" s="56"/>
      <c r="HW163" s="56"/>
      <c r="HZ163" s="54"/>
      <c r="IA163" s="58"/>
      <c r="IB163" s="56"/>
      <c r="IC163" s="56"/>
      <c r="IE163" s="56"/>
      <c r="IH163" s="54"/>
      <c r="II163" s="58"/>
      <c r="IJ163" s="56"/>
      <c r="IK163" s="56"/>
      <c r="IM163" s="56"/>
      <c r="IP163" s="54"/>
      <c r="IQ163" s="58"/>
      <c r="IR163" s="56"/>
      <c r="IS163" s="56"/>
      <c r="IU163" s="56"/>
    </row>
    <row r="164" s="52" customFormat="1" ht="19.7" customHeight="1">
      <c r="B164" s="54"/>
      <c r="C164" s="58"/>
      <c r="D164" s="56"/>
      <c r="E164" s="56"/>
      <c r="F164" s="57"/>
      <c r="G164" s="56">
        <f>G163-D164+E164</f>
        <v>58387.2</v>
      </c>
      <c r="H164" s="49"/>
      <c r="J164" s="54"/>
      <c r="K164" s="58"/>
      <c r="L164" s="56"/>
      <c r="M164" s="56"/>
      <c r="O164" s="56"/>
      <c r="R164" s="54"/>
      <c r="S164" s="58"/>
      <c r="T164" s="56"/>
      <c r="U164" s="56"/>
      <c r="W164" s="56"/>
      <c r="Z164" s="54"/>
      <c r="AA164" s="58"/>
      <c r="AB164" s="56"/>
      <c r="AC164" s="56"/>
      <c r="AE164" s="56"/>
      <c r="AH164" s="54"/>
      <c r="AI164" s="58"/>
      <c r="AJ164" s="56"/>
      <c r="AK164" s="56"/>
      <c r="AM164" s="56"/>
      <c r="AP164" s="54"/>
      <c r="AQ164" s="58"/>
      <c r="AR164" s="56"/>
      <c r="AS164" s="56"/>
      <c r="AU164" s="56"/>
      <c r="AX164" s="54"/>
      <c r="AY164" s="58"/>
      <c r="AZ164" s="56"/>
      <c r="BA164" s="56"/>
      <c r="BC164" s="56"/>
      <c r="BF164" s="54"/>
      <c r="BG164" s="58"/>
      <c r="BH164" s="56"/>
      <c r="BI164" s="56"/>
      <c r="BK164" s="56"/>
      <c r="BN164" s="54"/>
      <c r="BO164" s="58"/>
      <c r="BP164" s="56"/>
      <c r="BQ164" s="56"/>
      <c r="BS164" s="56"/>
      <c r="BV164" s="54"/>
      <c r="BW164" s="58"/>
      <c r="BX164" s="56"/>
      <c r="BY164" s="56"/>
      <c r="CA164" s="56"/>
      <c r="CD164" s="54"/>
      <c r="CE164" s="58"/>
      <c r="CF164" s="56"/>
      <c r="CG164" s="56"/>
      <c r="CI164" s="56"/>
      <c r="CL164" s="54"/>
      <c r="CM164" s="58"/>
      <c r="CN164" s="56"/>
      <c r="CO164" s="56"/>
      <c r="CQ164" s="56"/>
      <c r="CT164" s="54"/>
      <c r="CU164" s="58"/>
      <c r="CV164" s="56"/>
      <c r="CW164" s="56"/>
      <c r="CY164" s="56"/>
      <c r="DB164" s="54"/>
      <c r="DC164" s="58"/>
      <c r="DD164" s="56"/>
      <c r="DE164" s="56"/>
      <c r="DG164" s="56"/>
      <c r="DJ164" s="54"/>
      <c r="DK164" s="58"/>
      <c r="DL164" s="56"/>
      <c r="DM164" s="56"/>
      <c r="DO164" s="56"/>
      <c r="DR164" s="54"/>
      <c r="DS164" s="58"/>
      <c r="DT164" s="56"/>
      <c r="DU164" s="56"/>
      <c r="DW164" s="56"/>
      <c r="DZ164" s="54"/>
      <c r="EA164" s="58"/>
      <c r="EB164" s="56"/>
      <c r="EC164" s="56"/>
      <c r="EE164" s="56"/>
      <c r="EH164" s="54"/>
      <c r="EI164" s="58"/>
      <c r="EJ164" s="56"/>
      <c r="EK164" s="56"/>
      <c r="EM164" s="56"/>
      <c r="EP164" s="54"/>
      <c r="EQ164" s="58"/>
      <c r="ER164" s="56"/>
      <c r="ES164" s="56"/>
      <c r="EU164" s="56"/>
      <c r="EX164" s="54"/>
      <c r="EY164" s="58"/>
      <c r="EZ164" s="56"/>
      <c r="FA164" s="56"/>
      <c r="FC164" s="56"/>
      <c r="FF164" s="54"/>
      <c r="FG164" s="58"/>
      <c r="FH164" s="56"/>
      <c r="FI164" s="56"/>
      <c r="FK164" s="56"/>
      <c r="FN164" s="54"/>
      <c r="FO164" s="58"/>
      <c r="FP164" s="56"/>
      <c r="FQ164" s="56"/>
      <c r="FS164" s="56"/>
      <c r="FV164" s="54"/>
      <c r="FW164" s="58"/>
      <c r="FX164" s="56"/>
      <c r="FY164" s="56"/>
      <c r="GA164" s="56"/>
      <c r="GD164" s="54"/>
      <c r="GE164" s="58"/>
      <c r="GF164" s="56"/>
      <c r="GG164" s="56"/>
      <c r="GI164" s="56"/>
      <c r="GL164" s="54"/>
      <c r="GM164" s="58"/>
      <c r="GN164" s="56"/>
      <c r="GO164" s="56"/>
      <c r="GQ164" s="56"/>
      <c r="GT164" s="54"/>
      <c r="GU164" s="58"/>
      <c r="GV164" s="56"/>
      <c r="GW164" s="56"/>
      <c r="GY164" s="56"/>
      <c r="HB164" s="54"/>
      <c r="HC164" s="58"/>
      <c r="HD164" s="56"/>
      <c r="HE164" s="56"/>
      <c r="HG164" s="56"/>
      <c r="HJ164" s="54"/>
      <c r="HK164" s="58"/>
      <c r="HL164" s="56"/>
      <c r="HM164" s="56"/>
      <c r="HO164" s="56"/>
      <c r="HR164" s="54"/>
      <c r="HS164" s="58"/>
      <c r="HT164" s="56"/>
      <c r="HU164" s="56"/>
      <c r="HW164" s="56"/>
      <c r="HZ164" s="54"/>
      <c r="IA164" s="58"/>
      <c r="IB164" s="56"/>
      <c r="IC164" s="56"/>
      <c r="IE164" s="56"/>
      <c r="IH164" s="54"/>
      <c r="II164" s="58"/>
      <c r="IJ164" s="56"/>
      <c r="IK164" s="56"/>
      <c r="IM164" s="56"/>
      <c r="IP164" s="54"/>
      <c r="IQ164" s="58"/>
      <c r="IR164" s="56"/>
      <c r="IS164" s="56"/>
      <c r="IU164" s="56"/>
    </row>
    <row r="165" s="52" customFormat="1" ht="19.7" customHeight="1">
      <c r="B165" s="54"/>
      <c r="C165" s="58"/>
      <c r="D165" s="56"/>
      <c r="E165" s="56"/>
      <c r="F165" s="57"/>
      <c r="G165" s="56">
        <f>G164-D165+E165</f>
        <v>58387.2</v>
      </c>
      <c r="H165" s="49"/>
      <c r="J165" s="54"/>
      <c r="K165" s="58"/>
      <c r="L165" s="56"/>
      <c r="M165" s="56"/>
      <c r="O165" s="56"/>
      <c r="R165" s="54"/>
      <c r="S165" s="58"/>
      <c r="T165" s="56"/>
      <c r="U165" s="56"/>
      <c r="W165" s="56"/>
      <c r="Z165" s="54"/>
      <c r="AA165" s="58"/>
      <c r="AB165" s="56"/>
      <c r="AC165" s="56"/>
      <c r="AE165" s="56"/>
      <c r="AH165" s="54"/>
      <c r="AI165" s="58"/>
      <c r="AJ165" s="56"/>
      <c r="AK165" s="56"/>
      <c r="AM165" s="56"/>
      <c r="AP165" s="54"/>
      <c r="AQ165" s="58"/>
      <c r="AR165" s="56"/>
      <c r="AS165" s="56"/>
      <c r="AU165" s="56"/>
      <c r="AX165" s="54"/>
      <c r="AY165" s="58"/>
      <c r="AZ165" s="56"/>
      <c r="BA165" s="56"/>
      <c r="BC165" s="56"/>
      <c r="BF165" s="54"/>
      <c r="BG165" s="58"/>
      <c r="BH165" s="56"/>
      <c r="BI165" s="56"/>
      <c r="BK165" s="56"/>
      <c r="BN165" s="54"/>
      <c r="BO165" s="58"/>
      <c r="BP165" s="56"/>
      <c r="BQ165" s="56"/>
      <c r="BS165" s="56"/>
      <c r="BV165" s="54"/>
      <c r="BW165" s="58"/>
      <c r="BX165" s="56"/>
      <c r="BY165" s="56"/>
      <c r="CA165" s="56"/>
      <c r="CD165" s="54"/>
      <c r="CE165" s="58"/>
      <c r="CF165" s="56"/>
      <c r="CG165" s="56"/>
      <c r="CI165" s="56"/>
      <c r="CL165" s="54"/>
      <c r="CM165" s="58"/>
      <c r="CN165" s="56"/>
      <c r="CO165" s="56"/>
      <c r="CQ165" s="56"/>
      <c r="CT165" s="54"/>
      <c r="CU165" s="58"/>
      <c r="CV165" s="56"/>
      <c r="CW165" s="56"/>
      <c r="CY165" s="56"/>
      <c r="DB165" s="54"/>
      <c r="DC165" s="58"/>
      <c r="DD165" s="56"/>
      <c r="DE165" s="56"/>
      <c r="DG165" s="56"/>
      <c r="DJ165" s="54"/>
      <c r="DK165" s="58"/>
      <c r="DL165" s="56"/>
      <c r="DM165" s="56"/>
      <c r="DO165" s="56"/>
      <c r="DR165" s="54"/>
      <c r="DS165" s="58"/>
      <c r="DT165" s="56"/>
      <c r="DU165" s="56"/>
      <c r="DW165" s="56"/>
      <c r="DZ165" s="54"/>
      <c r="EA165" s="58"/>
      <c r="EB165" s="56"/>
      <c r="EC165" s="56"/>
      <c r="EE165" s="56"/>
      <c r="EH165" s="54"/>
      <c r="EI165" s="58"/>
      <c r="EJ165" s="56"/>
      <c r="EK165" s="56"/>
      <c r="EM165" s="56"/>
      <c r="EP165" s="54"/>
      <c r="EQ165" s="58"/>
      <c r="ER165" s="56"/>
      <c r="ES165" s="56"/>
      <c r="EU165" s="56"/>
      <c r="EX165" s="54"/>
      <c r="EY165" s="58"/>
      <c r="EZ165" s="56"/>
      <c r="FA165" s="56"/>
      <c r="FC165" s="56"/>
      <c r="FF165" s="54"/>
      <c r="FG165" s="58"/>
      <c r="FH165" s="56"/>
      <c r="FI165" s="56"/>
      <c r="FK165" s="56"/>
      <c r="FN165" s="54"/>
      <c r="FO165" s="58"/>
      <c r="FP165" s="56"/>
      <c r="FQ165" s="56"/>
      <c r="FS165" s="56"/>
      <c r="FV165" s="54"/>
      <c r="FW165" s="58"/>
      <c r="FX165" s="56"/>
      <c r="FY165" s="56"/>
      <c r="GA165" s="56"/>
      <c r="GD165" s="54"/>
      <c r="GE165" s="58"/>
      <c r="GF165" s="56"/>
      <c r="GG165" s="56"/>
      <c r="GI165" s="56"/>
      <c r="GL165" s="54"/>
      <c r="GM165" s="58"/>
      <c r="GN165" s="56"/>
      <c r="GO165" s="56"/>
      <c r="GQ165" s="56"/>
      <c r="GT165" s="54"/>
      <c r="GU165" s="58"/>
      <c r="GV165" s="56"/>
      <c r="GW165" s="56"/>
      <c r="GY165" s="56"/>
      <c r="HB165" s="54"/>
      <c r="HC165" s="58"/>
      <c r="HD165" s="56"/>
      <c r="HE165" s="56"/>
      <c r="HG165" s="56"/>
      <c r="HJ165" s="54"/>
      <c r="HK165" s="58"/>
      <c r="HL165" s="56"/>
      <c r="HM165" s="56"/>
      <c r="HO165" s="56"/>
      <c r="HR165" s="54"/>
      <c r="HS165" s="58"/>
      <c r="HT165" s="56"/>
      <c r="HU165" s="56"/>
      <c r="HW165" s="56"/>
      <c r="HZ165" s="54"/>
      <c r="IA165" s="58"/>
      <c r="IB165" s="56"/>
      <c r="IC165" s="56"/>
      <c r="IE165" s="56"/>
      <c r="IH165" s="54"/>
      <c r="II165" s="58"/>
      <c r="IJ165" s="56"/>
      <c r="IK165" s="56"/>
      <c r="IM165" s="56"/>
      <c r="IP165" s="54"/>
      <c r="IQ165" s="58"/>
      <c r="IR165" s="56"/>
      <c r="IS165" s="56"/>
      <c r="IU165" s="56"/>
    </row>
    <row r="166" s="52" customFormat="1" ht="19.7" customHeight="1">
      <c r="B166" s="54"/>
      <c r="C166" s="58"/>
      <c r="D166" s="56"/>
      <c r="E166" s="56"/>
      <c r="F166" s="57"/>
      <c r="G166" s="56">
        <f>G165-D166+E166</f>
        <v>58387.2</v>
      </c>
      <c r="H166" s="49"/>
      <c r="J166" s="54"/>
      <c r="K166" s="58"/>
      <c r="L166" s="56"/>
      <c r="M166" s="56"/>
      <c r="O166" s="56"/>
      <c r="R166" s="54"/>
      <c r="S166" s="58"/>
      <c r="T166" s="56"/>
      <c r="U166" s="56"/>
      <c r="W166" s="56"/>
      <c r="Z166" s="54"/>
      <c r="AA166" s="58"/>
      <c r="AB166" s="56"/>
      <c r="AC166" s="56"/>
      <c r="AE166" s="56"/>
      <c r="AH166" s="54"/>
      <c r="AI166" s="58"/>
      <c r="AJ166" s="56"/>
      <c r="AK166" s="56"/>
      <c r="AM166" s="56"/>
      <c r="AP166" s="54"/>
      <c r="AQ166" s="58"/>
      <c r="AR166" s="56"/>
      <c r="AS166" s="56"/>
      <c r="AU166" s="56"/>
      <c r="AX166" s="54"/>
      <c r="AY166" s="58"/>
      <c r="AZ166" s="56"/>
      <c r="BA166" s="56"/>
      <c r="BC166" s="56"/>
      <c r="BF166" s="54"/>
      <c r="BG166" s="58"/>
      <c r="BH166" s="56"/>
      <c r="BI166" s="56"/>
      <c r="BK166" s="56"/>
      <c r="BN166" s="54"/>
      <c r="BO166" s="58"/>
      <c r="BP166" s="56"/>
      <c r="BQ166" s="56"/>
      <c r="BS166" s="56"/>
      <c r="BV166" s="54"/>
      <c r="BW166" s="58"/>
      <c r="BX166" s="56"/>
      <c r="BY166" s="56"/>
      <c r="CA166" s="56"/>
      <c r="CD166" s="54"/>
      <c r="CE166" s="58"/>
      <c r="CF166" s="56"/>
      <c r="CG166" s="56"/>
      <c r="CI166" s="56"/>
      <c r="CL166" s="54"/>
      <c r="CM166" s="58"/>
      <c r="CN166" s="56"/>
      <c r="CO166" s="56"/>
      <c r="CQ166" s="56"/>
      <c r="CT166" s="54"/>
      <c r="CU166" s="58"/>
      <c r="CV166" s="56"/>
      <c r="CW166" s="56"/>
      <c r="CY166" s="56"/>
      <c r="DB166" s="54"/>
      <c r="DC166" s="58"/>
      <c r="DD166" s="56"/>
      <c r="DE166" s="56"/>
      <c r="DG166" s="56"/>
      <c r="DJ166" s="54"/>
      <c r="DK166" s="58"/>
      <c r="DL166" s="56"/>
      <c r="DM166" s="56"/>
      <c r="DO166" s="56"/>
      <c r="DR166" s="54"/>
      <c r="DS166" s="58"/>
      <c r="DT166" s="56"/>
      <c r="DU166" s="56"/>
      <c r="DW166" s="56"/>
      <c r="DZ166" s="54"/>
      <c r="EA166" s="58"/>
      <c r="EB166" s="56"/>
      <c r="EC166" s="56"/>
      <c r="EE166" s="56"/>
      <c r="EH166" s="54"/>
      <c r="EI166" s="58"/>
      <c r="EJ166" s="56"/>
      <c r="EK166" s="56"/>
      <c r="EM166" s="56"/>
      <c r="EP166" s="54"/>
      <c r="EQ166" s="58"/>
      <c r="ER166" s="56"/>
      <c r="ES166" s="56"/>
      <c r="EU166" s="56"/>
      <c r="EX166" s="54"/>
      <c r="EY166" s="58"/>
      <c r="EZ166" s="56"/>
      <c r="FA166" s="56"/>
      <c r="FC166" s="56"/>
      <c r="FF166" s="54"/>
      <c r="FG166" s="58"/>
      <c r="FH166" s="56"/>
      <c r="FI166" s="56"/>
      <c r="FK166" s="56"/>
      <c r="FN166" s="54"/>
      <c r="FO166" s="58"/>
      <c r="FP166" s="56"/>
      <c r="FQ166" s="56"/>
      <c r="FS166" s="56"/>
      <c r="FV166" s="54"/>
      <c r="FW166" s="58"/>
      <c r="FX166" s="56"/>
      <c r="FY166" s="56"/>
      <c r="GA166" s="56"/>
      <c r="GD166" s="54"/>
      <c r="GE166" s="58"/>
      <c r="GF166" s="56"/>
      <c r="GG166" s="56"/>
      <c r="GI166" s="56"/>
      <c r="GL166" s="54"/>
      <c r="GM166" s="58"/>
      <c r="GN166" s="56"/>
      <c r="GO166" s="56"/>
      <c r="GQ166" s="56"/>
      <c r="GT166" s="54"/>
      <c r="GU166" s="58"/>
      <c r="GV166" s="56"/>
      <c r="GW166" s="56"/>
      <c r="GY166" s="56"/>
      <c r="HB166" s="54"/>
      <c r="HC166" s="58"/>
      <c r="HD166" s="56"/>
      <c r="HE166" s="56"/>
      <c r="HG166" s="56"/>
      <c r="HJ166" s="54"/>
      <c r="HK166" s="58"/>
      <c r="HL166" s="56"/>
      <c r="HM166" s="56"/>
      <c r="HO166" s="56"/>
      <c r="HR166" s="54"/>
      <c r="HS166" s="58"/>
      <c r="HT166" s="56"/>
      <c r="HU166" s="56"/>
      <c r="HW166" s="56"/>
      <c r="HZ166" s="54"/>
      <c r="IA166" s="58"/>
      <c r="IB166" s="56"/>
      <c r="IC166" s="56"/>
      <c r="IE166" s="56"/>
      <c r="IH166" s="54"/>
      <c r="II166" s="58"/>
      <c r="IJ166" s="56"/>
      <c r="IK166" s="56"/>
      <c r="IM166" s="56"/>
      <c r="IP166" s="54"/>
      <c r="IQ166" s="58"/>
      <c r="IR166" s="56"/>
      <c r="IS166" s="56"/>
      <c r="IU166" s="56"/>
    </row>
    <row r="167" s="52" customFormat="1" ht="19.7" customHeight="1">
      <c r="B167" s="54"/>
      <c r="C167" s="58"/>
      <c r="D167" s="56"/>
      <c r="E167" s="56"/>
      <c r="F167" s="57"/>
      <c r="G167" s="56">
        <f>G166-D167+E167</f>
        <v>58387.2</v>
      </c>
      <c r="H167" s="49"/>
      <c r="J167" s="54"/>
      <c r="K167" s="58"/>
      <c r="L167" s="56"/>
      <c r="M167" s="56"/>
      <c r="O167" s="56"/>
      <c r="R167" s="54"/>
      <c r="S167" s="58"/>
      <c r="T167" s="56"/>
      <c r="U167" s="56"/>
      <c r="W167" s="56"/>
      <c r="Z167" s="54"/>
      <c r="AA167" s="58"/>
      <c r="AB167" s="56"/>
      <c r="AC167" s="56"/>
      <c r="AE167" s="56"/>
      <c r="AH167" s="54"/>
      <c r="AI167" s="58"/>
      <c r="AJ167" s="56"/>
      <c r="AK167" s="56"/>
      <c r="AM167" s="56"/>
      <c r="AP167" s="54"/>
      <c r="AQ167" s="58"/>
      <c r="AR167" s="56"/>
      <c r="AS167" s="56"/>
      <c r="AU167" s="56"/>
      <c r="AX167" s="54"/>
      <c r="AY167" s="58"/>
      <c r="AZ167" s="56"/>
      <c r="BA167" s="56"/>
      <c r="BC167" s="56"/>
      <c r="BF167" s="54"/>
      <c r="BG167" s="58"/>
      <c r="BH167" s="56"/>
      <c r="BI167" s="56"/>
      <c r="BK167" s="56"/>
      <c r="BN167" s="54"/>
      <c r="BO167" s="58"/>
      <c r="BP167" s="56"/>
      <c r="BQ167" s="56"/>
      <c r="BS167" s="56"/>
      <c r="BV167" s="54"/>
      <c r="BW167" s="58"/>
      <c r="BX167" s="56"/>
      <c r="BY167" s="56"/>
      <c r="CA167" s="56"/>
      <c r="CD167" s="54"/>
      <c r="CE167" s="58"/>
      <c r="CF167" s="56"/>
      <c r="CG167" s="56"/>
      <c r="CI167" s="56"/>
      <c r="CL167" s="54"/>
      <c r="CM167" s="58"/>
      <c r="CN167" s="56"/>
      <c r="CO167" s="56"/>
      <c r="CQ167" s="56"/>
      <c r="CT167" s="54"/>
      <c r="CU167" s="58"/>
      <c r="CV167" s="56"/>
      <c r="CW167" s="56"/>
      <c r="CY167" s="56"/>
      <c r="DB167" s="54"/>
      <c r="DC167" s="58"/>
      <c r="DD167" s="56"/>
      <c r="DE167" s="56"/>
      <c r="DG167" s="56"/>
      <c r="DJ167" s="54"/>
      <c r="DK167" s="58"/>
      <c r="DL167" s="56"/>
      <c r="DM167" s="56"/>
      <c r="DO167" s="56"/>
      <c r="DR167" s="54"/>
      <c r="DS167" s="58"/>
      <c r="DT167" s="56"/>
      <c r="DU167" s="56"/>
      <c r="DW167" s="56"/>
      <c r="DZ167" s="54"/>
      <c r="EA167" s="58"/>
      <c r="EB167" s="56"/>
      <c r="EC167" s="56"/>
      <c r="EE167" s="56"/>
      <c r="EH167" s="54"/>
      <c r="EI167" s="58"/>
      <c r="EJ167" s="56"/>
      <c r="EK167" s="56"/>
      <c r="EM167" s="56"/>
      <c r="EP167" s="54"/>
      <c r="EQ167" s="58"/>
      <c r="ER167" s="56"/>
      <c r="ES167" s="56"/>
      <c r="EU167" s="56"/>
      <c r="EX167" s="54"/>
      <c r="EY167" s="58"/>
      <c r="EZ167" s="56"/>
      <c r="FA167" s="56"/>
      <c r="FC167" s="56"/>
      <c r="FF167" s="54"/>
      <c r="FG167" s="58"/>
      <c r="FH167" s="56"/>
      <c r="FI167" s="56"/>
      <c r="FK167" s="56"/>
      <c r="FN167" s="54"/>
      <c r="FO167" s="58"/>
      <c r="FP167" s="56"/>
      <c r="FQ167" s="56"/>
      <c r="FS167" s="56"/>
      <c r="FV167" s="54"/>
      <c r="FW167" s="58"/>
      <c r="FX167" s="56"/>
      <c r="FY167" s="56"/>
      <c r="GA167" s="56"/>
      <c r="GD167" s="54"/>
      <c r="GE167" s="58"/>
      <c r="GF167" s="56"/>
      <c r="GG167" s="56"/>
      <c r="GI167" s="56"/>
      <c r="GL167" s="54"/>
      <c r="GM167" s="58"/>
      <c r="GN167" s="56"/>
      <c r="GO167" s="56"/>
      <c r="GQ167" s="56"/>
      <c r="GT167" s="54"/>
      <c r="GU167" s="58"/>
      <c r="GV167" s="56"/>
      <c r="GW167" s="56"/>
      <c r="GY167" s="56"/>
      <c r="HB167" s="54"/>
      <c r="HC167" s="58"/>
      <c r="HD167" s="56"/>
      <c r="HE167" s="56"/>
      <c r="HG167" s="56"/>
      <c r="HJ167" s="54"/>
      <c r="HK167" s="58"/>
      <c r="HL167" s="56"/>
      <c r="HM167" s="56"/>
      <c r="HO167" s="56"/>
      <c r="HR167" s="54"/>
      <c r="HS167" s="58"/>
      <c r="HT167" s="56"/>
      <c r="HU167" s="56"/>
      <c r="HW167" s="56"/>
      <c r="HZ167" s="54"/>
      <c r="IA167" s="58"/>
      <c r="IB167" s="56"/>
      <c r="IC167" s="56"/>
      <c r="IE167" s="56"/>
      <c r="IH167" s="54"/>
      <c r="II167" s="58"/>
      <c r="IJ167" s="56"/>
      <c r="IK167" s="56"/>
      <c r="IM167" s="56"/>
      <c r="IP167" s="54"/>
      <c r="IQ167" s="58"/>
      <c r="IR167" s="56"/>
      <c r="IS167" s="56"/>
      <c r="IU167" s="56"/>
    </row>
    <row r="168" s="52" customFormat="1" ht="19.7" customHeight="1">
      <c r="B168" s="54"/>
      <c r="C168" s="58"/>
      <c r="D168" s="56"/>
      <c r="E168" s="56"/>
      <c r="F168" s="57"/>
      <c r="G168" s="56">
        <f>G167-D168+E168</f>
        <v>58387.2</v>
      </c>
      <c r="H168" s="49"/>
      <c r="J168" s="54"/>
      <c r="K168" s="58"/>
      <c r="L168" s="56"/>
      <c r="M168" s="56"/>
      <c r="O168" s="56"/>
      <c r="R168" s="54"/>
      <c r="S168" s="58"/>
      <c r="T168" s="56"/>
      <c r="U168" s="56"/>
      <c r="W168" s="56"/>
      <c r="Z168" s="54"/>
      <c r="AA168" s="58"/>
      <c r="AB168" s="56"/>
      <c r="AC168" s="56"/>
      <c r="AE168" s="56"/>
      <c r="AH168" s="54"/>
      <c r="AI168" s="58"/>
      <c r="AJ168" s="56"/>
      <c r="AK168" s="56"/>
      <c r="AM168" s="56"/>
      <c r="AP168" s="54"/>
      <c r="AQ168" s="58"/>
      <c r="AR168" s="56"/>
      <c r="AS168" s="56"/>
      <c r="AU168" s="56"/>
      <c r="AX168" s="54"/>
      <c r="AY168" s="58"/>
      <c r="AZ168" s="56"/>
      <c r="BA168" s="56"/>
      <c r="BC168" s="56"/>
      <c r="BF168" s="54"/>
      <c r="BG168" s="58"/>
      <c r="BH168" s="56"/>
      <c r="BI168" s="56"/>
      <c r="BK168" s="56"/>
      <c r="BN168" s="54"/>
      <c r="BO168" s="58"/>
      <c r="BP168" s="56"/>
      <c r="BQ168" s="56"/>
      <c r="BS168" s="56"/>
      <c r="BV168" s="54"/>
      <c r="BW168" s="58"/>
      <c r="BX168" s="56"/>
      <c r="BY168" s="56"/>
      <c r="CA168" s="56"/>
      <c r="CD168" s="54"/>
      <c r="CE168" s="58"/>
      <c r="CF168" s="56"/>
      <c r="CG168" s="56"/>
      <c r="CI168" s="56"/>
      <c r="CL168" s="54"/>
      <c r="CM168" s="58"/>
      <c r="CN168" s="56"/>
      <c r="CO168" s="56"/>
      <c r="CQ168" s="56"/>
      <c r="CT168" s="54"/>
      <c r="CU168" s="58"/>
      <c r="CV168" s="56"/>
      <c r="CW168" s="56"/>
      <c r="CY168" s="56"/>
      <c r="DB168" s="54"/>
      <c r="DC168" s="58"/>
      <c r="DD168" s="56"/>
      <c r="DE168" s="56"/>
      <c r="DG168" s="56"/>
      <c r="DJ168" s="54"/>
      <c r="DK168" s="58"/>
      <c r="DL168" s="56"/>
      <c r="DM168" s="56"/>
      <c r="DO168" s="56"/>
      <c r="DR168" s="54"/>
      <c r="DS168" s="58"/>
      <c r="DT168" s="56"/>
      <c r="DU168" s="56"/>
      <c r="DW168" s="56"/>
      <c r="DZ168" s="54"/>
      <c r="EA168" s="58"/>
      <c r="EB168" s="56"/>
      <c r="EC168" s="56"/>
      <c r="EE168" s="56"/>
      <c r="EH168" s="54"/>
      <c r="EI168" s="58"/>
      <c r="EJ168" s="56"/>
      <c r="EK168" s="56"/>
      <c r="EM168" s="56"/>
      <c r="EP168" s="54"/>
      <c r="EQ168" s="58"/>
      <c r="ER168" s="56"/>
      <c r="ES168" s="56"/>
      <c r="EU168" s="56"/>
      <c r="EX168" s="54"/>
      <c r="EY168" s="58"/>
      <c r="EZ168" s="56"/>
      <c r="FA168" s="56"/>
      <c r="FC168" s="56"/>
      <c r="FF168" s="54"/>
      <c r="FG168" s="58"/>
      <c r="FH168" s="56"/>
      <c r="FI168" s="56"/>
      <c r="FK168" s="56"/>
      <c r="FN168" s="54"/>
      <c r="FO168" s="58"/>
      <c r="FP168" s="56"/>
      <c r="FQ168" s="56"/>
      <c r="FS168" s="56"/>
      <c r="FV168" s="54"/>
      <c r="FW168" s="58"/>
      <c r="FX168" s="56"/>
      <c r="FY168" s="56"/>
      <c r="GA168" s="56"/>
      <c r="GD168" s="54"/>
      <c r="GE168" s="58"/>
      <c r="GF168" s="56"/>
      <c r="GG168" s="56"/>
      <c r="GI168" s="56"/>
      <c r="GL168" s="54"/>
      <c r="GM168" s="58"/>
      <c r="GN168" s="56"/>
      <c r="GO168" s="56"/>
      <c r="GQ168" s="56"/>
      <c r="GT168" s="54"/>
      <c r="GU168" s="58"/>
      <c r="GV168" s="56"/>
      <c r="GW168" s="56"/>
      <c r="GY168" s="56"/>
      <c r="HB168" s="54"/>
      <c r="HC168" s="58"/>
      <c r="HD168" s="56"/>
      <c r="HE168" s="56"/>
      <c r="HG168" s="56"/>
      <c r="HJ168" s="54"/>
      <c r="HK168" s="58"/>
      <c r="HL168" s="56"/>
      <c r="HM168" s="56"/>
      <c r="HO168" s="56"/>
      <c r="HR168" s="54"/>
      <c r="HS168" s="58"/>
      <c r="HT168" s="56"/>
      <c r="HU168" s="56"/>
      <c r="HW168" s="56"/>
      <c r="HZ168" s="54"/>
      <c r="IA168" s="58"/>
      <c r="IB168" s="56"/>
      <c r="IC168" s="56"/>
      <c r="IE168" s="56"/>
      <c r="IH168" s="54"/>
      <c r="II168" s="58"/>
      <c r="IJ168" s="56"/>
      <c r="IK168" s="56"/>
      <c r="IM168" s="56"/>
      <c r="IP168" s="54"/>
      <c r="IQ168" s="58"/>
      <c r="IR168" s="56"/>
      <c r="IS168" s="56"/>
      <c r="IU168" s="56"/>
    </row>
    <row r="169" s="52" customFormat="1" ht="19.7" customHeight="1">
      <c r="B169" s="54"/>
      <c r="C169" s="58"/>
      <c r="D169" s="56"/>
      <c r="E169" s="56"/>
      <c r="F169" s="57"/>
      <c r="G169" s="56">
        <f>G168-D169+E169</f>
        <v>58387.2</v>
      </c>
      <c r="H169" s="49"/>
      <c r="J169" s="54"/>
      <c r="K169" s="58"/>
      <c r="L169" s="56"/>
      <c r="M169" s="56"/>
      <c r="O169" s="56"/>
      <c r="R169" s="54"/>
      <c r="S169" s="58"/>
      <c r="T169" s="56"/>
      <c r="U169" s="56"/>
      <c r="W169" s="56"/>
      <c r="Z169" s="54"/>
      <c r="AA169" s="58"/>
      <c r="AB169" s="56"/>
      <c r="AC169" s="56"/>
      <c r="AE169" s="56"/>
      <c r="AH169" s="54"/>
      <c r="AI169" s="58"/>
      <c r="AJ169" s="56"/>
      <c r="AK169" s="56"/>
      <c r="AM169" s="56"/>
      <c r="AP169" s="54"/>
      <c r="AQ169" s="58"/>
      <c r="AR169" s="56"/>
      <c r="AS169" s="56"/>
      <c r="AU169" s="56"/>
      <c r="AX169" s="54"/>
      <c r="AY169" s="58"/>
      <c r="AZ169" s="56"/>
      <c r="BA169" s="56"/>
      <c r="BC169" s="56"/>
      <c r="BF169" s="54"/>
      <c r="BG169" s="58"/>
      <c r="BH169" s="56"/>
      <c r="BI169" s="56"/>
      <c r="BK169" s="56"/>
      <c r="BN169" s="54"/>
      <c r="BO169" s="58"/>
      <c r="BP169" s="56"/>
      <c r="BQ169" s="56"/>
      <c r="BS169" s="56"/>
      <c r="BV169" s="54"/>
      <c r="BW169" s="58"/>
      <c r="BX169" s="56"/>
      <c r="BY169" s="56"/>
      <c r="CA169" s="56"/>
      <c r="CD169" s="54"/>
      <c r="CE169" s="58"/>
      <c r="CF169" s="56"/>
      <c r="CG169" s="56"/>
      <c r="CI169" s="56"/>
      <c r="CL169" s="54"/>
      <c r="CM169" s="58"/>
      <c r="CN169" s="56"/>
      <c r="CO169" s="56"/>
      <c r="CQ169" s="56"/>
      <c r="CT169" s="54"/>
      <c r="CU169" s="58"/>
      <c r="CV169" s="56"/>
      <c r="CW169" s="56"/>
      <c r="CY169" s="56"/>
      <c r="DB169" s="54"/>
      <c r="DC169" s="58"/>
      <c r="DD169" s="56"/>
      <c r="DE169" s="56"/>
      <c r="DG169" s="56"/>
      <c r="DJ169" s="54"/>
      <c r="DK169" s="58"/>
      <c r="DL169" s="56"/>
      <c r="DM169" s="56"/>
      <c r="DO169" s="56"/>
      <c r="DR169" s="54"/>
      <c r="DS169" s="58"/>
      <c r="DT169" s="56"/>
      <c r="DU169" s="56"/>
      <c r="DW169" s="56"/>
      <c r="DZ169" s="54"/>
      <c r="EA169" s="58"/>
      <c r="EB169" s="56"/>
      <c r="EC169" s="56"/>
      <c r="EE169" s="56"/>
      <c r="EH169" s="54"/>
      <c r="EI169" s="58"/>
      <c r="EJ169" s="56"/>
      <c r="EK169" s="56"/>
      <c r="EM169" s="56"/>
      <c r="EP169" s="54"/>
      <c r="EQ169" s="58"/>
      <c r="ER169" s="56"/>
      <c r="ES169" s="56"/>
      <c r="EU169" s="56"/>
      <c r="EX169" s="54"/>
      <c r="EY169" s="58"/>
      <c r="EZ169" s="56"/>
      <c r="FA169" s="56"/>
      <c r="FC169" s="56"/>
      <c r="FF169" s="54"/>
      <c r="FG169" s="58"/>
      <c r="FH169" s="56"/>
      <c r="FI169" s="56"/>
      <c r="FK169" s="56"/>
      <c r="FN169" s="54"/>
      <c r="FO169" s="58"/>
      <c r="FP169" s="56"/>
      <c r="FQ169" s="56"/>
      <c r="FS169" s="56"/>
      <c r="FV169" s="54"/>
      <c r="FW169" s="58"/>
      <c r="FX169" s="56"/>
      <c r="FY169" s="56"/>
      <c r="GA169" s="56"/>
      <c r="GD169" s="54"/>
      <c r="GE169" s="58"/>
      <c r="GF169" s="56"/>
      <c r="GG169" s="56"/>
      <c r="GI169" s="56"/>
      <c r="GL169" s="54"/>
      <c r="GM169" s="58"/>
      <c r="GN169" s="56"/>
      <c r="GO169" s="56"/>
      <c r="GQ169" s="56"/>
      <c r="GT169" s="54"/>
      <c r="GU169" s="58"/>
      <c r="GV169" s="56"/>
      <c r="GW169" s="56"/>
      <c r="GY169" s="56"/>
      <c r="HB169" s="54"/>
      <c r="HC169" s="58"/>
      <c r="HD169" s="56"/>
      <c r="HE169" s="56"/>
      <c r="HG169" s="56"/>
      <c r="HJ169" s="54"/>
      <c r="HK169" s="58"/>
      <c r="HL169" s="56"/>
      <c r="HM169" s="56"/>
      <c r="HO169" s="56"/>
      <c r="HR169" s="54"/>
      <c r="HS169" s="58"/>
      <c r="HT169" s="56"/>
      <c r="HU169" s="56"/>
      <c r="HW169" s="56"/>
      <c r="HZ169" s="54"/>
      <c r="IA169" s="58"/>
      <c r="IB169" s="56"/>
      <c r="IC169" s="56"/>
      <c r="IE169" s="56"/>
      <c r="IH169" s="54"/>
      <c r="II169" s="58"/>
      <c r="IJ169" s="56"/>
      <c r="IK169" s="56"/>
      <c r="IM169" s="56"/>
      <c r="IP169" s="54"/>
      <c r="IQ169" s="58"/>
      <c r="IR169" s="56"/>
      <c r="IS169" s="56"/>
      <c r="IU169" s="56"/>
    </row>
    <row r="170" s="52" customFormat="1" ht="19.7" customHeight="1">
      <c r="B170" s="54"/>
      <c r="C170" s="58"/>
      <c r="D170" s="56"/>
      <c r="E170" s="56"/>
      <c r="F170" s="57"/>
      <c r="G170" s="56">
        <f>G169-D170+E170</f>
        <v>58387.2</v>
      </c>
      <c r="H170" s="49"/>
      <c r="J170" s="54"/>
      <c r="K170" s="58"/>
      <c r="L170" s="56"/>
      <c r="M170" s="56"/>
      <c r="O170" s="56"/>
      <c r="R170" s="54"/>
      <c r="S170" s="58"/>
      <c r="T170" s="56"/>
      <c r="U170" s="56"/>
      <c r="W170" s="56"/>
      <c r="Z170" s="54"/>
      <c r="AA170" s="58"/>
      <c r="AB170" s="56"/>
      <c r="AC170" s="56"/>
      <c r="AE170" s="56"/>
      <c r="AH170" s="54"/>
      <c r="AI170" s="58"/>
      <c r="AJ170" s="56"/>
      <c r="AK170" s="56"/>
      <c r="AM170" s="56"/>
      <c r="AP170" s="54"/>
      <c r="AQ170" s="58"/>
      <c r="AR170" s="56"/>
      <c r="AS170" s="56"/>
      <c r="AU170" s="56"/>
      <c r="AX170" s="54"/>
      <c r="AY170" s="58"/>
      <c r="AZ170" s="56"/>
      <c r="BA170" s="56"/>
      <c r="BC170" s="56"/>
      <c r="BF170" s="54"/>
      <c r="BG170" s="58"/>
      <c r="BH170" s="56"/>
      <c r="BI170" s="56"/>
      <c r="BK170" s="56"/>
      <c r="BN170" s="54"/>
      <c r="BO170" s="58"/>
      <c r="BP170" s="56"/>
      <c r="BQ170" s="56"/>
      <c r="BS170" s="56"/>
      <c r="BV170" s="54"/>
      <c r="BW170" s="58"/>
      <c r="BX170" s="56"/>
      <c r="BY170" s="56"/>
      <c r="CA170" s="56"/>
      <c r="CD170" s="54"/>
      <c r="CE170" s="58"/>
      <c r="CF170" s="56"/>
      <c r="CG170" s="56"/>
      <c r="CI170" s="56"/>
      <c r="CL170" s="54"/>
      <c r="CM170" s="58"/>
      <c r="CN170" s="56"/>
      <c r="CO170" s="56"/>
      <c r="CQ170" s="56"/>
      <c r="CT170" s="54"/>
      <c r="CU170" s="58"/>
      <c r="CV170" s="56"/>
      <c r="CW170" s="56"/>
      <c r="CY170" s="56"/>
      <c r="DB170" s="54"/>
      <c r="DC170" s="58"/>
      <c r="DD170" s="56"/>
      <c r="DE170" s="56"/>
      <c r="DG170" s="56"/>
      <c r="DJ170" s="54"/>
      <c r="DK170" s="58"/>
      <c r="DL170" s="56"/>
      <c r="DM170" s="56"/>
      <c r="DO170" s="56"/>
      <c r="DR170" s="54"/>
      <c r="DS170" s="58"/>
      <c r="DT170" s="56"/>
      <c r="DU170" s="56"/>
      <c r="DW170" s="56"/>
      <c r="DZ170" s="54"/>
      <c r="EA170" s="58"/>
      <c r="EB170" s="56"/>
      <c r="EC170" s="56"/>
      <c r="EE170" s="56"/>
      <c r="EH170" s="54"/>
      <c r="EI170" s="58"/>
      <c r="EJ170" s="56"/>
      <c r="EK170" s="56"/>
      <c r="EM170" s="56"/>
      <c r="EP170" s="54"/>
      <c r="EQ170" s="58"/>
      <c r="ER170" s="56"/>
      <c r="ES170" s="56"/>
      <c r="EU170" s="56"/>
      <c r="EX170" s="54"/>
      <c r="EY170" s="58"/>
      <c r="EZ170" s="56"/>
      <c r="FA170" s="56"/>
      <c r="FC170" s="56"/>
      <c r="FF170" s="54"/>
      <c r="FG170" s="58"/>
      <c r="FH170" s="56"/>
      <c r="FI170" s="56"/>
      <c r="FK170" s="56"/>
      <c r="FN170" s="54"/>
      <c r="FO170" s="58"/>
      <c r="FP170" s="56"/>
      <c r="FQ170" s="56"/>
      <c r="FS170" s="56"/>
      <c r="FV170" s="54"/>
      <c r="FW170" s="58"/>
      <c r="FX170" s="56"/>
      <c r="FY170" s="56"/>
      <c r="GA170" s="56"/>
      <c r="GD170" s="54"/>
      <c r="GE170" s="58"/>
      <c r="GF170" s="56"/>
      <c r="GG170" s="56"/>
      <c r="GI170" s="56"/>
      <c r="GL170" s="54"/>
      <c r="GM170" s="58"/>
      <c r="GN170" s="56"/>
      <c r="GO170" s="56"/>
      <c r="GQ170" s="56"/>
      <c r="GT170" s="54"/>
      <c r="GU170" s="58"/>
      <c r="GV170" s="56"/>
      <c r="GW170" s="56"/>
      <c r="GY170" s="56"/>
      <c r="HB170" s="54"/>
      <c r="HC170" s="58"/>
      <c r="HD170" s="56"/>
      <c r="HE170" s="56"/>
      <c r="HG170" s="56"/>
      <c r="HJ170" s="54"/>
      <c r="HK170" s="58"/>
      <c r="HL170" s="56"/>
      <c r="HM170" s="56"/>
      <c r="HO170" s="56"/>
      <c r="HR170" s="54"/>
      <c r="HS170" s="58"/>
      <c r="HT170" s="56"/>
      <c r="HU170" s="56"/>
      <c r="HW170" s="56"/>
      <c r="HZ170" s="54"/>
      <c r="IA170" s="58"/>
      <c r="IB170" s="56"/>
      <c r="IC170" s="56"/>
      <c r="IE170" s="56"/>
      <c r="IH170" s="54"/>
      <c r="II170" s="58"/>
      <c r="IJ170" s="56"/>
      <c r="IK170" s="56"/>
      <c r="IM170" s="56"/>
      <c r="IP170" s="54"/>
      <c r="IQ170" s="58"/>
      <c r="IR170" s="56"/>
      <c r="IS170" s="56"/>
      <c r="IU170" s="56"/>
    </row>
    <row r="171" s="52" customFormat="1" ht="19.7" customHeight="1">
      <c r="B171" s="54"/>
      <c r="C171" s="58"/>
      <c r="D171" s="56"/>
      <c r="E171" s="56"/>
      <c r="F171" s="57"/>
      <c r="G171" s="56">
        <f>G170-D171+E171</f>
        <v>58387.2</v>
      </c>
      <c r="H171" s="49"/>
      <c r="J171" s="54"/>
      <c r="K171" s="58"/>
      <c r="L171" s="56"/>
      <c r="M171" s="56"/>
      <c r="O171" s="56"/>
      <c r="R171" s="54"/>
      <c r="S171" s="58"/>
      <c r="T171" s="56"/>
      <c r="U171" s="56"/>
      <c r="W171" s="56"/>
      <c r="Z171" s="54"/>
      <c r="AA171" s="58"/>
      <c r="AB171" s="56"/>
      <c r="AC171" s="56"/>
      <c r="AE171" s="56"/>
      <c r="AH171" s="54"/>
      <c r="AI171" s="58"/>
      <c r="AJ171" s="56"/>
      <c r="AK171" s="56"/>
      <c r="AM171" s="56"/>
      <c r="AP171" s="54"/>
      <c r="AQ171" s="58"/>
      <c r="AR171" s="56"/>
      <c r="AS171" s="56"/>
      <c r="AU171" s="56"/>
      <c r="AX171" s="54"/>
      <c r="AY171" s="58"/>
      <c r="AZ171" s="56"/>
      <c r="BA171" s="56"/>
      <c r="BC171" s="56"/>
      <c r="BF171" s="54"/>
      <c r="BG171" s="58"/>
      <c r="BH171" s="56"/>
      <c r="BI171" s="56"/>
      <c r="BK171" s="56"/>
      <c r="BN171" s="54"/>
      <c r="BO171" s="58"/>
      <c r="BP171" s="56"/>
      <c r="BQ171" s="56"/>
      <c r="BS171" s="56"/>
      <c r="BV171" s="54"/>
      <c r="BW171" s="58"/>
      <c r="BX171" s="56"/>
      <c r="BY171" s="56"/>
      <c r="CA171" s="56"/>
      <c r="CD171" s="54"/>
      <c r="CE171" s="58"/>
      <c r="CF171" s="56"/>
      <c r="CG171" s="56"/>
      <c r="CI171" s="56"/>
      <c r="CL171" s="54"/>
      <c r="CM171" s="58"/>
      <c r="CN171" s="56"/>
      <c r="CO171" s="56"/>
      <c r="CQ171" s="56"/>
      <c r="CT171" s="54"/>
      <c r="CU171" s="58"/>
      <c r="CV171" s="56"/>
      <c r="CW171" s="56"/>
      <c r="CY171" s="56"/>
      <c r="DB171" s="54"/>
      <c r="DC171" s="58"/>
      <c r="DD171" s="56"/>
      <c r="DE171" s="56"/>
      <c r="DG171" s="56"/>
      <c r="DJ171" s="54"/>
      <c r="DK171" s="58"/>
      <c r="DL171" s="56"/>
      <c r="DM171" s="56"/>
      <c r="DO171" s="56"/>
      <c r="DR171" s="54"/>
      <c r="DS171" s="58"/>
      <c r="DT171" s="56"/>
      <c r="DU171" s="56"/>
      <c r="DW171" s="56"/>
      <c r="DZ171" s="54"/>
      <c r="EA171" s="58"/>
      <c r="EB171" s="56"/>
      <c r="EC171" s="56"/>
      <c r="EE171" s="56"/>
      <c r="EH171" s="54"/>
      <c r="EI171" s="58"/>
      <c r="EJ171" s="56"/>
      <c r="EK171" s="56"/>
      <c r="EM171" s="56"/>
      <c r="EP171" s="54"/>
      <c r="EQ171" s="58"/>
      <c r="ER171" s="56"/>
      <c r="ES171" s="56"/>
      <c r="EU171" s="56"/>
      <c r="EX171" s="54"/>
      <c r="EY171" s="58"/>
      <c r="EZ171" s="56"/>
      <c r="FA171" s="56"/>
      <c r="FC171" s="56"/>
      <c r="FF171" s="54"/>
      <c r="FG171" s="58"/>
      <c r="FH171" s="56"/>
      <c r="FI171" s="56"/>
      <c r="FK171" s="56"/>
      <c r="FN171" s="54"/>
      <c r="FO171" s="58"/>
      <c r="FP171" s="56"/>
      <c r="FQ171" s="56"/>
      <c r="FS171" s="56"/>
      <c r="FV171" s="54"/>
      <c r="FW171" s="58"/>
      <c r="FX171" s="56"/>
      <c r="FY171" s="56"/>
      <c r="GA171" s="56"/>
      <c r="GD171" s="54"/>
      <c r="GE171" s="58"/>
      <c r="GF171" s="56"/>
      <c r="GG171" s="56"/>
      <c r="GI171" s="56"/>
      <c r="GL171" s="54"/>
      <c r="GM171" s="58"/>
      <c r="GN171" s="56"/>
      <c r="GO171" s="56"/>
      <c r="GQ171" s="56"/>
      <c r="GT171" s="54"/>
      <c r="GU171" s="58"/>
      <c r="GV171" s="56"/>
      <c r="GW171" s="56"/>
      <c r="GY171" s="56"/>
      <c r="HB171" s="54"/>
      <c r="HC171" s="58"/>
      <c r="HD171" s="56"/>
      <c r="HE171" s="56"/>
      <c r="HG171" s="56"/>
      <c r="HJ171" s="54"/>
      <c r="HK171" s="58"/>
      <c r="HL171" s="56"/>
      <c r="HM171" s="56"/>
      <c r="HO171" s="56"/>
      <c r="HR171" s="54"/>
      <c r="HS171" s="58"/>
      <c r="HT171" s="56"/>
      <c r="HU171" s="56"/>
      <c r="HW171" s="56"/>
      <c r="HZ171" s="54"/>
      <c r="IA171" s="58"/>
      <c r="IB171" s="56"/>
      <c r="IC171" s="56"/>
      <c r="IE171" s="56"/>
      <c r="IH171" s="54"/>
      <c r="II171" s="58"/>
      <c r="IJ171" s="56"/>
      <c r="IK171" s="56"/>
      <c r="IM171" s="56"/>
      <c r="IP171" s="54"/>
      <c r="IQ171" s="58"/>
      <c r="IR171" s="56"/>
      <c r="IS171" s="56"/>
      <c r="IU171" s="56"/>
    </row>
    <row r="172" s="52" customFormat="1" ht="19.7" customHeight="1">
      <c r="B172" s="54"/>
      <c r="C172" s="58"/>
      <c r="D172" s="56"/>
      <c r="E172" s="56"/>
      <c r="F172" s="57"/>
      <c r="G172" s="56">
        <f>G171-D172+E172</f>
        <v>58387.2</v>
      </c>
      <c r="H172" s="49"/>
      <c r="J172" s="54"/>
      <c r="K172" s="58"/>
      <c r="L172" s="56"/>
      <c r="M172" s="56"/>
      <c r="O172" s="56"/>
      <c r="R172" s="54"/>
      <c r="S172" s="58"/>
      <c r="T172" s="56"/>
      <c r="U172" s="56"/>
      <c r="W172" s="56"/>
      <c r="Z172" s="54"/>
      <c r="AA172" s="58"/>
      <c r="AB172" s="56"/>
      <c r="AC172" s="56"/>
      <c r="AE172" s="56"/>
      <c r="AH172" s="54"/>
      <c r="AI172" s="58"/>
      <c r="AJ172" s="56"/>
      <c r="AK172" s="56"/>
      <c r="AM172" s="56"/>
      <c r="AP172" s="54"/>
      <c r="AQ172" s="58"/>
      <c r="AR172" s="56"/>
      <c r="AS172" s="56"/>
      <c r="AU172" s="56"/>
      <c r="AX172" s="54"/>
      <c r="AY172" s="58"/>
      <c r="AZ172" s="56"/>
      <c r="BA172" s="56"/>
      <c r="BC172" s="56"/>
      <c r="BF172" s="54"/>
      <c r="BG172" s="58"/>
      <c r="BH172" s="56"/>
      <c r="BI172" s="56"/>
      <c r="BK172" s="56"/>
      <c r="BN172" s="54"/>
      <c r="BO172" s="58"/>
      <c r="BP172" s="56"/>
      <c r="BQ172" s="56"/>
      <c r="BS172" s="56"/>
      <c r="BV172" s="54"/>
      <c r="BW172" s="58"/>
      <c r="BX172" s="56"/>
      <c r="BY172" s="56"/>
      <c r="CA172" s="56"/>
      <c r="CD172" s="54"/>
      <c r="CE172" s="58"/>
      <c r="CF172" s="56"/>
      <c r="CG172" s="56"/>
      <c r="CI172" s="56"/>
      <c r="CL172" s="54"/>
      <c r="CM172" s="58"/>
      <c r="CN172" s="56"/>
      <c r="CO172" s="56"/>
      <c r="CQ172" s="56"/>
      <c r="CT172" s="54"/>
      <c r="CU172" s="58"/>
      <c r="CV172" s="56"/>
      <c r="CW172" s="56"/>
      <c r="CY172" s="56"/>
      <c r="DB172" s="54"/>
      <c r="DC172" s="58"/>
      <c r="DD172" s="56"/>
      <c r="DE172" s="56"/>
      <c r="DG172" s="56"/>
      <c r="DJ172" s="54"/>
      <c r="DK172" s="58"/>
      <c r="DL172" s="56"/>
      <c r="DM172" s="56"/>
      <c r="DO172" s="56"/>
      <c r="DR172" s="54"/>
      <c r="DS172" s="58"/>
      <c r="DT172" s="56"/>
      <c r="DU172" s="56"/>
      <c r="DW172" s="56"/>
      <c r="DZ172" s="54"/>
      <c r="EA172" s="58"/>
      <c r="EB172" s="56"/>
      <c r="EC172" s="56"/>
      <c r="EE172" s="56"/>
      <c r="EH172" s="54"/>
      <c r="EI172" s="58"/>
      <c r="EJ172" s="56"/>
      <c r="EK172" s="56"/>
      <c r="EM172" s="56"/>
      <c r="EP172" s="54"/>
      <c r="EQ172" s="58"/>
      <c r="ER172" s="56"/>
      <c r="ES172" s="56"/>
      <c r="EU172" s="56"/>
      <c r="EX172" s="54"/>
      <c r="EY172" s="58"/>
      <c r="EZ172" s="56"/>
      <c r="FA172" s="56"/>
      <c r="FC172" s="56"/>
      <c r="FF172" s="54"/>
      <c r="FG172" s="58"/>
      <c r="FH172" s="56"/>
      <c r="FI172" s="56"/>
      <c r="FK172" s="56"/>
      <c r="FN172" s="54"/>
      <c r="FO172" s="58"/>
      <c r="FP172" s="56"/>
      <c r="FQ172" s="56"/>
      <c r="FS172" s="56"/>
      <c r="FV172" s="54"/>
      <c r="FW172" s="58"/>
      <c r="FX172" s="56"/>
      <c r="FY172" s="56"/>
      <c r="GA172" s="56"/>
      <c r="GD172" s="54"/>
      <c r="GE172" s="58"/>
      <c r="GF172" s="56"/>
      <c r="GG172" s="56"/>
      <c r="GI172" s="56"/>
      <c r="GL172" s="54"/>
      <c r="GM172" s="58"/>
      <c r="GN172" s="56"/>
      <c r="GO172" s="56"/>
      <c r="GQ172" s="56"/>
      <c r="GT172" s="54"/>
      <c r="GU172" s="58"/>
      <c r="GV172" s="56"/>
      <c r="GW172" s="56"/>
      <c r="GY172" s="56"/>
      <c r="HB172" s="54"/>
      <c r="HC172" s="58"/>
      <c r="HD172" s="56"/>
      <c r="HE172" s="56"/>
      <c r="HG172" s="56"/>
      <c r="HJ172" s="54"/>
      <c r="HK172" s="58"/>
      <c r="HL172" s="56"/>
      <c r="HM172" s="56"/>
      <c r="HO172" s="56"/>
      <c r="HR172" s="54"/>
      <c r="HS172" s="58"/>
      <c r="HT172" s="56"/>
      <c r="HU172" s="56"/>
      <c r="HW172" s="56"/>
      <c r="HZ172" s="54"/>
      <c r="IA172" s="58"/>
      <c r="IB172" s="56"/>
      <c r="IC172" s="56"/>
      <c r="IE172" s="56"/>
      <c r="IH172" s="54"/>
      <c r="II172" s="58"/>
      <c r="IJ172" s="56"/>
      <c r="IK172" s="56"/>
      <c r="IM172" s="56"/>
      <c r="IP172" s="54"/>
      <c r="IQ172" s="58"/>
      <c r="IR172" s="56"/>
      <c r="IS172" s="56"/>
      <c r="IU172" s="56"/>
    </row>
    <row r="173" s="52" customFormat="1" ht="19.7" customHeight="1">
      <c r="B173" s="54"/>
      <c r="C173" s="58"/>
      <c r="D173" s="56"/>
      <c r="E173" s="56"/>
      <c r="F173" s="57"/>
      <c r="G173" s="56">
        <f>G172-D173+E173</f>
        <v>58387.2</v>
      </c>
      <c r="H173" s="49"/>
      <c r="J173" s="54"/>
      <c r="K173" s="58"/>
      <c r="L173" s="56"/>
      <c r="M173" s="56"/>
      <c r="O173" s="56"/>
      <c r="R173" s="54"/>
      <c r="S173" s="58"/>
      <c r="T173" s="56"/>
      <c r="U173" s="56"/>
      <c r="W173" s="56"/>
      <c r="Z173" s="54"/>
      <c r="AA173" s="58"/>
      <c r="AB173" s="56"/>
      <c r="AC173" s="56"/>
      <c r="AE173" s="56"/>
      <c r="AH173" s="54"/>
      <c r="AI173" s="58"/>
      <c r="AJ173" s="56"/>
      <c r="AK173" s="56"/>
      <c r="AM173" s="56"/>
      <c r="AP173" s="54"/>
      <c r="AQ173" s="58"/>
      <c r="AR173" s="56"/>
      <c r="AS173" s="56"/>
      <c r="AU173" s="56"/>
      <c r="AX173" s="54"/>
      <c r="AY173" s="58"/>
      <c r="AZ173" s="56"/>
      <c r="BA173" s="56"/>
      <c r="BC173" s="56"/>
      <c r="BF173" s="54"/>
      <c r="BG173" s="58"/>
      <c r="BH173" s="56"/>
      <c r="BI173" s="56"/>
      <c r="BK173" s="56"/>
      <c r="BN173" s="54"/>
      <c r="BO173" s="58"/>
      <c r="BP173" s="56"/>
      <c r="BQ173" s="56"/>
      <c r="BS173" s="56"/>
      <c r="BV173" s="54"/>
      <c r="BW173" s="58"/>
      <c r="BX173" s="56"/>
      <c r="BY173" s="56"/>
      <c r="CA173" s="56"/>
      <c r="CD173" s="54"/>
      <c r="CE173" s="58"/>
      <c r="CF173" s="56"/>
      <c r="CG173" s="56"/>
      <c r="CI173" s="56"/>
      <c r="CL173" s="54"/>
      <c r="CM173" s="58"/>
      <c r="CN173" s="56"/>
      <c r="CO173" s="56"/>
      <c r="CQ173" s="56"/>
      <c r="CT173" s="54"/>
      <c r="CU173" s="58"/>
      <c r="CV173" s="56"/>
      <c r="CW173" s="56"/>
      <c r="CY173" s="56"/>
      <c r="DB173" s="54"/>
      <c r="DC173" s="58"/>
      <c r="DD173" s="56"/>
      <c r="DE173" s="56"/>
      <c r="DG173" s="56"/>
      <c r="DJ173" s="54"/>
      <c r="DK173" s="58"/>
      <c r="DL173" s="56"/>
      <c r="DM173" s="56"/>
      <c r="DO173" s="56"/>
      <c r="DR173" s="54"/>
      <c r="DS173" s="58"/>
      <c r="DT173" s="56"/>
      <c r="DU173" s="56"/>
      <c r="DW173" s="56"/>
      <c r="DZ173" s="54"/>
      <c r="EA173" s="58"/>
      <c r="EB173" s="56"/>
      <c r="EC173" s="56"/>
      <c r="EE173" s="56"/>
      <c r="EH173" s="54"/>
      <c r="EI173" s="58"/>
      <c r="EJ173" s="56"/>
      <c r="EK173" s="56"/>
      <c r="EM173" s="56"/>
      <c r="EP173" s="54"/>
      <c r="EQ173" s="58"/>
      <c r="ER173" s="56"/>
      <c r="ES173" s="56"/>
      <c r="EU173" s="56"/>
      <c r="EX173" s="54"/>
      <c r="EY173" s="58"/>
      <c r="EZ173" s="56"/>
      <c r="FA173" s="56"/>
      <c r="FC173" s="56"/>
      <c r="FF173" s="54"/>
      <c r="FG173" s="58"/>
      <c r="FH173" s="56"/>
      <c r="FI173" s="56"/>
      <c r="FK173" s="56"/>
      <c r="FN173" s="54"/>
      <c r="FO173" s="58"/>
      <c r="FP173" s="56"/>
      <c r="FQ173" s="56"/>
      <c r="FS173" s="56"/>
      <c r="FV173" s="54"/>
      <c r="FW173" s="58"/>
      <c r="FX173" s="56"/>
      <c r="FY173" s="56"/>
      <c r="GA173" s="56"/>
      <c r="GD173" s="54"/>
      <c r="GE173" s="58"/>
      <c r="GF173" s="56"/>
      <c r="GG173" s="56"/>
      <c r="GI173" s="56"/>
      <c r="GL173" s="54"/>
      <c r="GM173" s="58"/>
      <c r="GN173" s="56"/>
      <c r="GO173" s="56"/>
      <c r="GQ173" s="56"/>
      <c r="GT173" s="54"/>
      <c r="GU173" s="58"/>
      <c r="GV173" s="56"/>
      <c r="GW173" s="56"/>
      <c r="GY173" s="56"/>
      <c r="HB173" s="54"/>
      <c r="HC173" s="58"/>
      <c r="HD173" s="56"/>
      <c r="HE173" s="56"/>
      <c r="HG173" s="56"/>
      <c r="HJ173" s="54"/>
      <c r="HK173" s="58"/>
      <c r="HL173" s="56"/>
      <c r="HM173" s="56"/>
      <c r="HO173" s="56"/>
      <c r="HR173" s="54"/>
      <c r="HS173" s="58"/>
      <c r="HT173" s="56"/>
      <c r="HU173" s="56"/>
      <c r="HW173" s="56"/>
      <c r="HZ173" s="54"/>
      <c r="IA173" s="58"/>
      <c r="IB173" s="56"/>
      <c r="IC173" s="56"/>
      <c r="IE173" s="56"/>
      <c r="IH173" s="54"/>
      <c r="II173" s="58"/>
      <c r="IJ173" s="56"/>
      <c r="IK173" s="56"/>
      <c r="IM173" s="56"/>
      <c r="IP173" s="54"/>
      <c r="IQ173" s="58"/>
      <c r="IR173" s="56"/>
      <c r="IS173" s="56"/>
      <c r="IU173" s="56"/>
    </row>
    <row r="174" s="52" customFormat="1" ht="19.7" customHeight="1">
      <c r="B174" s="54"/>
      <c r="C174" s="58"/>
      <c r="D174" s="56"/>
      <c r="E174" s="56"/>
      <c r="F174" s="57"/>
      <c r="G174" s="56">
        <f>G173-D174+E174</f>
        <v>58387.2</v>
      </c>
      <c r="H174" s="49"/>
      <c r="J174" s="54"/>
      <c r="K174" s="58"/>
      <c r="L174" s="56"/>
      <c r="M174" s="56"/>
      <c r="O174" s="56"/>
      <c r="R174" s="54"/>
      <c r="S174" s="58"/>
      <c r="T174" s="56"/>
      <c r="U174" s="56"/>
      <c r="W174" s="56"/>
      <c r="Z174" s="54"/>
      <c r="AA174" s="58"/>
      <c r="AB174" s="56"/>
      <c r="AC174" s="56"/>
      <c r="AE174" s="56"/>
      <c r="AH174" s="54"/>
      <c r="AI174" s="58"/>
      <c r="AJ174" s="56"/>
      <c r="AK174" s="56"/>
      <c r="AM174" s="56"/>
      <c r="AP174" s="54"/>
      <c r="AQ174" s="58"/>
      <c r="AR174" s="56"/>
      <c r="AS174" s="56"/>
      <c r="AU174" s="56"/>
      <c r="AX174" s="54"/>
      <c r="AY174" s="58"/>
      <c r="AZ174" s="56"/>
      <c r="BA174" s="56"/>
      <c r="BC174" s="56"/>
      <c r="BF174" s="54"/>
      <c r="BG174" s="58"/>
      <c r="BH174" s="56"/>
      <c r="BI174" s="56"/>
      <c r="BK174" s="56"/>
      <c r="BN174" s="54"/>
      <c r="BO174" s="58"/>
      <c r="BP174" s="56"/>
      <c r="BQ174" s="56"/>
      <c r="BS174" s="56"/>
      <c r="BV174" s="54"/>
      <c r="BW174" s="58"/>
      <c r="BX174" s="56"/>
      <c r="BY174" s="56"/>
      <c r="CA174" s="56"/>
      <c r="CD174" s="54"/>
      <c r="CE174" s="58"/>
      <c r="CF174" s="56"/>
      <c r="CG174" s="56"/>
      <c r="CI174" s="56"/>
      <c r="CL174" s="54"/>
      <c r="CM174" s="58"/>
      <c r="CN174" s="56"/>
      <c r="CO174" s="56"/>
      <c r="CQ174" s="56"/>
      <c r="CT174" s="54"/>
      <c r="CU174" s="58"/>
      <c r="CV174" s="56"/>
      <c r="CW174" s="56"/>
      <c r="CY174" s="56"/>
      <c r="DB174" s="54"/>
      <c r="DC174" s="58"/>
      <c r="DD174" s="56"/>
      <c r="DE174" s="56"/>
      <c r="DG174" s="56"/>
      <c r="DJ174" s="54"/>
      <c r="DK174" s="58"/>
      <c r="DL174" s="56"/>
      <c r="DM174" s="56"/>
      <c r="DO174" s="56"/>
      <c r="DR174" s="54"/>
      <c r="DS174" s="58"/>
      <c r="DT174" s="56"/>
      <c r="DU174" s="56"/>
      <c r="DW174" s="56"/>
      <c r="DZ174" s="54"/>
      <c r="EA174" s="58"/>
      <c r="EB174" s="56"/>
      <c r="EC174" s="56"/>
      <c r="EE174" s="56"/>
      <c r="EH174" s="54"/>
      <c r="EI174" s="58"/>
      <c r="EJ174" s="56"/>
      <c r="EK174" s="56"/>
      <c r="EM174" s="56"/>
      <c r="EP174" s="54"/>
      <c r="EQ174" s="58"/>
      <c r="ER174" s="56"/>
      <c r="ES174" s="56"/>
      <c r="EU174" s="56"/>
      <c r="EX174" s="54"/>
      <c r="EY174" s="58"/>
      <c r="EZ174" s="56"/>
      <c r="FA174" s="56"/>
      <c r="FC174" s="56"/>
      <c r="FF174" s="54"/>
      <c r="FG174" s="58"/>
      <c r="FH174" s="56"/>
      <c r="FI174" s="56"/>
      <c r="FK174" s="56"/>
      <c r="FN174" s="54"/>
      <c r="FO174" s="58"/>
      <c r="FP174" s="56"/>
      <c r="FQ174" s="56"/>
      <c r="FS174" s="56"/>
      <c r="FV174" s="54"/>
      <c r="FW174" s="58"/>
      <c r="FX174" s="56"/>
      <c r="FY174" s="56"/>
      <c r="GA174" s="56"/>
      <c r="GD174" s="54"/>
      <c r="GE174" s="58"/>
      <c r="GF174" s="56"/>
      <c r="GG174" s="56"/>
      <c r="GI174" s="56"/>
      <c r="GL174" s="54"/>
      <c r="GM174" s="58"/>
      <c r="GN174" s="56"/>
      <c r="GO174" s="56"/>
      <c r="GQ174" s="56"/>
      <c r="GT174" s="54"/>
      <c r="GU174" s="58"/>
      <c r="GV174" s="56"/>
      <c r="GW174" s="56"/>
      <c r="GY174" s="56"/>
      <c r="HB174" s="54"/>
      <c r="HC174" s="58"/>
      <c r="HD174" s="56"/>
      <c r="HE174" s="56"/>
      <c r="HG174" s="56"/>
      <c r="HJ174" s="54"/>
      <c r="HK174" s="58"/>
      <c r="HL174" s="56"/>
      <c r="HM174" s="56"/>
      <c r="HO174" s="56"/>
      <c r="HR174" s="54"/>
      <c r="HS174" s="58"/>
      <c r="HT174" s="56"/>
      <c r="HU174" s="56"/>
      <c r="HW174" s="56"/>
      <c r="HZ174" s="54"/>
      <c r="IA174" s="58"/>
      <c r="IB174" s="56"/>
      <c r="IC174" s="56"/>
      <c r="IE174" s="56"/>
      <c r="IH174" s="54"/>
      <c r="II174" s="58"/>
      <c r="IJ174" s="56"/>
      <c r="IK174" s="56"/>
      <c r="IM174" s="56"/>
      <c r="IP174" s="54"/>
      <c r="IQ174" s="58"/>
      <c r="IR174" s="56"/>
      <c r="IS174" s="56"/>
      <c r="IU174" s="56"/>
    </row>
    <row r="175" s="52" customFormat="1" ht="19.7" customHeight="1">
      <c r="B175" s="54"/>
      <c r="C175" s="58"/>
      <c r="D175" s="56"/>
      <c r="E175" s="56"/>
      <c r="F175" s="57"/>
      <c r="G175" s="56">
        <f>G174-D175+E175</f>
        <v>58387.2</v>
      </c>
      <c r="H175" s="49"/>
      <c r="J175" s="54"/>
      <c r="K175" s="58"/>
      <c r="L175" s="56"/>
      <c r="M175" s="56"/>
      <c r="O175" s="56"/>
      <c r="R175" s="54"/>
      <c r="S175" s="58"/>
      <c r="T175" s="56"/>
      <c r="U175" s="56"/>
      <c r="W175" s="56"/>
      <c r="Z175" s="54"/>
      <c r="AA175" s="58"/>
      <c r="AB175" s="56"/>
      <c r="AC175" s="56"/>
      <c r="AE175" s="56"/>
      <c r="AH175" s="54"/>
      <c r="AI175" s="58"/>
      <c r="AJ175" s="56"/>
      <c r="AK175" s="56"/>
      <c r="AM175" s="56"/>
      <c r="AP175" s="54"/>
      <c r="AQ175" s="58"/>
      <c r="AR175" s="56"/>
      <c r="AS175" s="56"/>
      <c r="AU175" s="56"/>
      <c r="AX175" s="54"/>
      <c r="AY175" s="58"/>
      <c r="AZ175" s="56"/>
      <c r="BA175" s="56"/>
      <c r="BC175" s="56"/>
      <c r="BF175" s="54"/>
      <c r="BG175" s="58"/>
      <c r="BH175" s="56"/>
      <c r="BI175" s="56"/>
      <c r="BK175" s="56"/>
      <c r="BN175" s="54"/>
      <c r="BO175" s="58"/>
      <c r="BP175" s="56"/>
      <c r="BQ175" s="56"/>
      <c r="BS175" s="56"/>
      <c r="BV175" s="54"/>
      <c r="BW175" s="58"/>
      <c r="BX175" s="56"/>
      <c r="BY175" s="56"/>
      <c r="CA175" s="56"/>
      <c r="CD175" s="54"/>
      <c r="CE175" s="58"/>
      <c r="CF175" s="56"/>
      <c r="CG175" s="56"/>
      <c r="CI175" s="56"/>
      <c r="CL175" s="54"/>
      <c r="CM175" s="58"/>
      <c r="CN175" s="56"/>
      <c r="CO175" s="56"/>
      <c r="CQ175" s="56"/>
      <c r="CT175" s="54"/>
      <c r="CU175" s="58"/>
      <c r="CV175" s="56"/>
      <c r="CW175" s="56"/>
      <c r="CY175" s="56"/>
      <c r="DB175" s="54"/>
      <c r="DC175" s="58"/>
      <c r="DD175" s="56"/>
      <c r="DE175" s="56"/>
      <c r="DG175" s="56"/>
      <c r="DJ175" s="54"/>
      <c r="DK175" s="58"/>
      <c r="DL175" s="56"/>
      <c r="DM175" s="56"/>
      <c r="DO175" s="56"/>
      <c r="DR175" s="54"/>
      <c r="DS175" s="58"/>
      <c r="DT175" s="56"/>
      <c r="DU175" s="56"/>
      <c r="DW175" s="56"/>
      <c r="DZ175" s="54"/>
      <c r="EA175" s="58"/>
      <c r="EB175" s="56"/>
      <c r="EC175" s="56"/>
      <c r="EE175" s="56"/>
      <c r="EH175" s="54"/>
      <c r="EI175" s="58"/>
      <c r="EJ175" s="56"/>
      <c r="EK175" s="56"/>
      <c r="EM175" s="56"/>
      <c r="EP175" s="54"/>
      <c r="EQ175" s="58"/>
      <c r="ER175" s="56"/>
      <c r="ES175" s="56"/>
      <c r="EU175" s="56"/>
      <c r="EX175" s="54"/>
      <c r="EY175" s="58"/>
      <c r="EZ175" s="56"/>
      <c r="FA175" s="56"/>
      <c r="FC175" s="56"/>
      <c r="FF175" s="54"/>
      <c r="FG175" s="58"/>
      <c r="FH175" s="56"/>
      <c r="FI175" s="56"/>
      <c r="FK175" s="56"/>
      <c r="FN175" s="54"/>
      <c r="FO175" s="58"/>
      <c r="FP175" s="56"/>
      <c r="FQ175" s="56"/>
      <c r="FS175" s="56"/>
      <c r="FV175" s="54"/>
      <c r="FW175" s="58"/>
      <c r="FX175" s="56"/>
      <c r="FY175" s="56"/>
      <c r="GA175" s="56"/>
      <c r="GD175" s="54"/>
      <c r="GE175" s="58"/>
      <c r="GF175" s="56"/>
      <c r="GG175" s="56"/>
      <c r="GI175" s="56"/>
      <c r="GL175" s="54"/>
      <c r="GM175" s="58"/>
      <c r="GN175" s="56"/>
      <c r="GO175" s="56"/>
      <c r="GQ175" s="56"/>
      <c r="GT175" s="54"/>
      <c r="GU175" s="58"/>
      <c r="GV175" s="56"/>
      <c r="GW175" s="56"/>
      <c r="GY175" s="56"/>
      <c r="HB175" s="54"/>
      <c r="HC175" s="58"/>
      <c r="HD175" s="56"/>
      <c r="HE175" s="56"/>
      <c r="HG175" s="56"/>
      <c r="HJ175" s="54"/>
      <c r="HK175" s="58"/>
      <c r="HL175" s="56"/>
      <c r="HM175" s="56"/>
      <c r="HO175" s="56"/>
      <c r="HR175" s="54"/>
      <c r="HS175" s="58"/>
      <c r="HT175" s="56"/>
      <c r="HU175" s="56"/>
      <c r="HW175" s="56"/>
      <c r="HZ175" s="54"/>
      <c r="IA175" s="58"/>
      <c r="IB175" s="56"/>
      <c r="IC175" s="56"/>
      <c r="IE175" s="56"/>
      <c r="IH175" s="54"/>
      <c r="II175" s="58"/>
      <c r="IJ175" s="56"/>
      <c r="IK175" s="56"/>
      <c r="IM175" s="56"/>
      <c r="IP175" s="54"/>
      <c r="IQ175" s="58"/>
      <c r="IR175" s="56"/>
      <c r="IS175" s="56"/>
      <c r="IU175" s="56"/>
    </row>
    <row r="176" s="52" customFormat="1" ht="19.7" customHeight="1">
      <c r="B176" s="54"/>
      <c r="C176" s="58"/>
      <c r="D176" s="56"/>
      <c r="E176" s="56"/>
      <c r="F176" s="57"/>
      <c r="G176" s="56">
        <f>G175-D176+E176</f>
        <v>58387.2</v>
      </c>
      <c r="H176" s="49"/>
      <c r="J176" s="54"/>
      <c r="K176" s="58"/>
      <c r="L176" s="56"/>
      <c r="M176" s="56"/>
      <c r="O176" s="56"/>
      <c r="R176" s="54"/>
      <c r="S176" s="58"/>
      <c r="T176" s="56"/>
      <c r="U176" s="56"/>
      <c r="W176" s="56"/>
      <c r="Z176" s="54"/>
      <c r="AA176" s="58"/>
      <c r="AB176" s="56"/>
      <c r="AC176" s="56"/>
      <c r="AE176" s="56"/>
      <c r="AH176" s="54"/>
      <c r="AI176" s="58"/>
      <c r="AJ176" s="56"/>
      <c r="AK176" s="56"/>
      <c r="AM176" s="56"/>
      <c r="AP176" s="54"/>
      <c r="AQ176" s="58"/>
      <c r="AR176" s="56"/>
      <c r="AS176" s="56"/>
      <c r="AU176" s="56"/>
      <c r="AX176" s="54"/>
      <c r="AY176" s="58"/>
      <c r="AZ176" s="56"/>
      <c r="BA176" s="56"/>
      <c r="BC176" s="56"/>
      <c r="BF176" s="54"/>
      <c r="BG176" s="58"/>
      <c r="BH176" s="56"/>
      <c r="BI176" s="56"/>
      <c r="BK176" s="56"/>
      <c r="BN176" s="54"/>
      <c r="BO176" s="58"/>
      <c r="BP176" s="56"/>
      <c r="BQ176" s="56"/>
      <c r="BS176" s="56"/>
      <c r="BV176" s="54"/>
      <c r="BW176" s="58"/>
      <c r="BX176" s="56"/>
      <c r="BY176" s="56"/>
      <c r="CA176" s="56"/>
      <c r="CD176" s="54"/>
      <c r="CE176" s="58"/>
      <c r="CF176" s="56"/>
      <c r="CG176" s="56"/>
      <c r="CI176" s="56"/>
      <c r="CL176" s="54"/>
      <c r="CM176" s="58"/>
      <c r="CN176" s="56"/>
      <c r="CO176" s="56"/>
      <c r="CQ176" s="56"/>
      <c r="CT176" s="54"/>
      <c r="CU176" s="58"/>
      <c r="CV176" s="56"/>
      <c r="CW176" s="56"/>
      <c r="CY176" s="56"/>
      <c r="DB176" s="54"/>
      <c r="DC176" s="58"/>
      <c r="DD176" s="56"/>
      <c r="DE176" s="56"/>
      <c r="DG176" s="56"/>
      <c r="DJ176" s="54"/>
      <c r="DK176" s="58"/>
      <c r="DL176" s="56"/>
      <c r="DM176" s="56"/>
      <c r="DO176" s="56"/>
      <c r="DR176" s="54"/>
      <c r="DS176" s="58"/>
      <c r="DT176" s="56"/>
      <c r="DU176" s="56"/>
      <c r="DW176" s="56"/>
      <c r="DZ176" s="54"/>
      <c r="EA176" s="58"/>
      <c r="EB176" s="56"/>
      <c r="EC176" s="56"/>
      <c r="EE176" s="56"/>
      <c r="EH176" s="54"/>
      <c r="EI176" s="58"/>
      <c r="EJ176" s="56"/>
      <c r="EK176" s="56"/>
      <c r="EM176" s="56"/>
      <c r="EP176" s="54"/>
      <c r="EQ176" s="58"/>
      <c r="ER176" s="56"/>
      <c r="ES176" s="56"/>
      <c r="EU176" s="56"/>
      <c r="EX176" s="54"/>
      <c r="EY176" s="58"/>
      <c r="EZ176" s="56"/>
      <c r="FA176" s="56"/>
      <c r="FC176" s="56"/>
      <c r="FF176" s="54"/>
      <c r="FG176" s="58"/>
      <c r="FH176" s="56"/>
      <c r="FI176" s="56"/>
      <c r="FK176" s="56"/>
      <c r="FN176" s="54"/>
      <c r="FO176" s="58"/>
      <c r="FP176" s="56"/>
      <c r="FQ176" s="56"/>
      <c r="FS176" s="56"/>
      <c r="FV176" s="54"/>
      <c r="FW176" s="58"/>
      <c r="FX176" s="56"/>
      <c r="FY176" s="56"/>
      <c r="GA176" s="56"/>
      <c r="GD176" s="54"/>
      <c r="GE176" s="58"/>
      <c r="GF176" s="56"/>
      <c r="GG176" s="56"/>
      <c r="GI176" s="56"/>
      <c r="GL176" s="54"/>
      <c r="GM176" s="58"/>
      <c r="GN176" s="56"/>
      <c r="GO176" s="56"/>
      <c r="GQ176" s="56"/>
      <c r="GT176" s="54"/>
      <c r="GU176" s="58"/>
      <c r="GV176" s="56"/>
      <c r="GW176" s="56"/>
      <c r="GY176" s="56"/>
      <c r="HB176" s="54"/>
      <c r="HC176" s="58"/>
      <c r="HD176" s="56"/>
      <c r="HE176" s="56"/>
      <c r="HG176" s="56"/>
      <c r="HJ176" s="54"/>
      <c r="HK176" s="58"/>
      <c r="HL176" s="56"/>
      <c r="HM176" s="56"/>
      <c r="HO176" s="56"/>
      <c r="HR176" s="54"/>
      <c r="HS176" s="58"/>
      <c r="HT176" s="56"/>
      <c r="HU176" s="56"/>
      <c r="HW176" s="56"/>
      <c r="HZ176" s="54"/>
      <c r="IA176" s="58"/>
      <c r="IB176" s="56"/>
      <c r="IC176" s="56"/>
      <c r="IE176" s="56"/>
      <c r="IH176" s="54"/>
      <c r="II176" s="58"/>
      <c r="IJ176" s="56"/>
      <c r="IK176" s="56"/>
      <c r="IM176" s="56"/>
      <c r="IP176" s="54"/>
      <c r="IQ176" s="58"/>
      <c r="IR176" s="56"/>
      <c r="IS176" s="56"/>
      <c r="IU176" s="56"/>
    </row>
    <row r="177" s="52" customFormat="1" ht="19.7" customHeight="1">
      <c r="B177" s="54"/>
      <c r="C177" s="58"/>
      <c r="D177" s="56"/>
      <c r="E177" s="56"/>
      <c r="F177" s="57"/>
      <c r="G177" s="56">
        <f>G176-D177+E177</f>
        <v>58387.2</v>
      </c>
      <c r="H177" s="49"/>
      <c r="J177" s="54"/>
      <c r="K177" s="58"/>
      <c r="L177" s="56"/>
      <c r="M177" s="56"/>
      <c r="O177" s="56"/>
      <c r="R177" s="54"/>
      <c r="S177" s="58"/>
      <c r="T177" s="56"/>
      <c r="U177" s="56"/>
      <c r="W177" s="56"/>
      <c r="Z177" s="54"/>
      <c r="AA177" s="58"/>
      <c r="AB177" s="56"/>
      <c r="AC177" s="56"/>
      <c r="AE177" s="56"/>
      <c r="AH177" s="54"/>
      <c r="AI177" s="58"/>
      <c r="AJ177" s="56"/>
      <c r="AK177" s="56"/>
      <c r="AM177" s="56"/>
      <c r="AP177" s="54"/>
      <c r="AQ177" s="58"/>
      <c r="AR177" s="56"/>
      <c r="AS177" s="56"/>
      <c r="AU177" s="56"/>
      <c r="AX177" s="54"/>
      <c r="AY177" s="58"/>
      <c r="AZ177" s="56"/>
      <c r="BA177" s="56"/>
      <c r="BC177" s="56"/>
      <c r="BF177" s="54"/>
      <c r="BG177" s="58"/>
      <c r="BH177" s="56"/>
      <c r="BI177" s="56"/>
      <c r="BK177" s="56"/>
      <c r="BN177" s="54"/>
      <c r="BO177" s="58"/>
      <c r="BP177" s="56"/>
      <c r="BQ177" s="56"/>
      <c r="BS177" s="56"/>
      <c r="BV177" s="54"/>
      <c r="BW177" s="58"/>
      <c r="BX177" s="56"/>
      <c r="BY177" s="56"/>
      <c r="CA177" s="56"/>
      <c r="CD177" s="54"/>
      <c r="CE177" s="58"/>
      <c r="CF177" s="56"/>
      <c r="CG177" s="56"/>
      <c r="CI177" s="56"/>
      <c r="CL177" s="54"/>
      <c r="CM177" s="58"/>
      <c r="CN177" s="56"/>
      <c r="CO177" s="56"/>
      <c r="CQ177" s="56"/>
      <c r="CT177" s="54"/>
      <c r="CU177" s="58"/>
      <c r="CV177" s="56"/>
      <c r="CW177" s="56"/>
      <c r="CY177" s="56"/>
      <c r="DB177" s="54"/>
      <c r="DC177" s="58"/>
      <c r="DD177" s="56"/>
      <c r="DE177" s="56"/>
      <c r="DG177" s="56"/>
      <c r="DJ177" s="54"/>
      <c r="DK177" s="58"/>
      <c r="DL177" s="56"/>
      <c r="DM177" s="56"/>
      <c r="DO177" s="56"/>
      <c r="DR177" s="54"/>
      <c r="DS177" s="58"/>
      <c r="DT177" s="56"/>
      <c r="DU177" s="56"/>
      <c r="DW177" s="56"/>
      <c r="DZ177" s="54"/>
      <c r="EA177" s="58"/>
      <c r="EB177" s="56"/>
      <c r="EC177" s="56"/>
      <c r="EE177" s="56"/>
      <c r="EH177" s="54"/>
      <c r="EI177" s="58"/>
      <c r="EJ177" s="56"/>
      <c r="EK177" s="56"/>
      <c r="EM177" s="56"/>
      <c r="EP177" s="54"/>
      <c r="EQ177" s="58"/>
      <c r="ER177" s="56"/>
      <c r="ES177" s="56"/>
      <c r="EU177" s="56"/>
      <c r="EX177" s="54"/>
      <c r="EY177" s="58"/>
      <c r="EZ177" s="56"/>
      <c r="FA177" s="56"/>
      <c r="FC177" s="56"/>
      <c r="FF177" s="54"/>
      <c r="FG177" s="58"/>
      <c r="FH177" s="56"/>
      <c r="FI177" s="56"/>
      <c r="FK177" s="56"/>
      <c r="FN177" s="54"/>
      <c r="FO177" s="58"/>
      <c r="FP177" s="56"/>
      <c r="FQ177" s="56"/>
      <c r="FS177" s="56"/>
      <c r="FV177" s="54"/>
      <c r="FW177" s="58"/>
      <c r="FX177" s="56"/>
      <c r="FY177" s="56"/>
      <c r="GA177" s="56"/>
      <c r="GD177" s="54"/>
      <c r="GE177" s="58"/>
      <c r="GF177" s="56"/>
      <c r="GG177" s="56"/>
      <c r="GI177" s="56"/>
      <c r="GL177" s="54"/>
      <c r="GM177" s="58"/>
      <c r="GN177" s="56"/>
      <c r="GO177" s="56"/>
      <c r="GQ177" s="56"/>
      <c r="GT177" s="54"/>
      <c r="GU177" s="58"/>
      <c r="GV177" s="56"/>
      <c r="GW177" s="56"/>
      <c r="GY177" s="56"/>
      <c r="HB177" s="54"/>
      <c r="HC177" s="58"/>
      <c r="HD177" s="56"/>
      <c r="HE177" s="56"/>
      <c r="HG177" s="56"/>
      <c r="HJ177" s="54"/>
      <c r="HK177" s="58"/>
      <c r="HL177" s="56"/>
      <c r="HM177" s="56"/>
      <c r="HO177" s="56"/>
      <c r="HR177" s="54"/>
      <c r="HS177" s="58"/>
      <c r="HT177" s="56"/>
      <c r="HU177" s="56"/>
      <c r="HW177" s="56"/>
      <c r="HZ177" s="54"/>
      <c r="IA177" s="58"/>
      <c r="IB177" s="56"/>
      <c r="IC177" s="56"/>
      <c r="IE177" s="56"/>
      <c r="IH177" s="54"/>
      <c r="II177" s="58"/>
      <c r="IJ177" s="56"/>
      <c r="IK177" s="56"/>
      <c r="IM177" s="56"/>
      <c r="IP177" s="54"/>
      <c r="IQ177" s="58"/>
      <c r="IR177" s="56"/>
      <c r="IS177" s="56"/>
      <c r="IU177" s="56"/>
    </row>
    <row r="178" s="52" customFormat="1" ht="19.7" customHeight="1">
      <c r="B178" s="54"/>
      <c r="C178" s="58"/>
      <c r="D178" s="56"/>
      <c r="E178" s="56"/>
      <c r="F178" s="57"/>
      <c r="G178" s="56">
        <f>G177-D178+E178</f>
        <v>58387.2</v>
      </c>
      <c r="H178" s="49"/>
      <c r="J178" s="54"/>
      <c r="K178" s="58"/>
      <c r="L178" s="56"/>
      <c r="M178" s="56"/>
      <c r="O178" s="56"/>
      <c r="R178" s="54"/>
      <c r="S178" s="58"/>
      <c r="T178" s="56"/>
      <c r="U178" s="56"/>
      <c r="W178" s="56"/>
      <c r="Z178" s="54"/>
      <c r="AA178" s="58"/>
      <c r="AB178" s="56"/>
      <c r="AC178" s="56"/>
      <c r="AE178" s="56"/>
      <c r="AH178" s="54"/>
      <c r="AI178" s="58"/>
      <c r="AJ178" s="56"/>
      <c r="AK178" s="56"/>
      <c r="AM178" s="56"/>
      <c r="AP178" s="54"/>
      <c r="AQ178" s="58"/>
      <c r="AR178" s="56"/>
      <c r="AS178" s="56"/>
      <c r="AU178" s="56"/>
      <c r="AX178" s="54"/>
      <c r="AY178" s="58"/>
      <c r="AZ178" s="56"/>
      <c r="BA178" s="56"/>
      <c r="BC178" s="56"/>
      <c r="BF178" s="54"/>
      <c r="BG178" s="58"/>
      <c r="BH178" s="56"/>
      <c r="BI178" s="56"/>
      <c r="BK178" s="56"/>
      <c r="BN178" s="54"/>
      <c r="BO178" s="58"/>
      <c r="BP178" s="56"/>
      <c r="BQ178" s="56"/>
      <c r="BS178" s="56"/>
      <c r="BV178" s="54"/>
      <c r="BW178" s="58"/>
      <c r="BX178" s="56"/>
      <c r="BY178" s="56"/>
      <c r="CA178" s="56"/>
      <c r="CD178" s="54"/>
      <c r="CE178" s="58"/>
      <c r="CF178" s="56"/>
      <c r="CG178" s="56"/>
      <c r="CI178" s="56"/>
      <c r="CL178" s="54"/>
      <c r="CM178" s="58"/>
      <c r="CN178" s="56"/>
      <c r="CO178" s="56"/>
      <c r="CQ178" s="56"/>
      <c r="CT178" s="54"/>
      <c r="CU178" s="58"/>
      <c r="CV178" s="56"/>
      <c r="CW178" s="56"/>
      <c r="CY178" s="56"/>
      <c r="DB178" s="54"/>
      <c r="DC178" s="58"/>
      <c r="DD178" s="56"/>
      <c r="DE178" s="56"/>
      <c r="DG178" s="56"/>
      <c r="DJ178" s="54"/>
      <c r="DK178" s="58"/>
      <c r="DL178" s="56"/>
      <c r="DM178" s="56"/>
      <c r="DO178" s="56"/>
      <c r="DR178" s="54"/>
      <c r="DS178" s="58"/>
      <c r="DT178" s="56"/>
      <c r="DU178" s="56"/>
      <c r="DW178" s="56"/>
      <c r="DZ178" s="54"/>
      <c r="EA178" s="58"/>
      <c r="EB178" s="56"/>
      <c r="EC178" s="56"/>
      <c r="EE178" s="56"/>
      <c r="EH178" s="54"/>
      <c r="EI178" s="58"/>
      <c r="EJ178" s="56"/>
      <c r="EK178" s="56"/>
      <c r="EM178" s="56"/>
      <c r="EP178" s="54"/>
      <c r="EQ178" s="58"/>
      <c r="ER178" s="56"/>
      <c r="ES178" s="56"/>
      <c r="EU178" s="56"/>
      <c r="EX178" s="54"/>
      <c r="EY178" s="58"/>
      <c r="EZ178" s="56"/>
      <c r="FA178" s="56"/>
      <c r="FC178" s="56"/>
      <c r="FF178" s="54"/>
      <c r="FG178" s="58"/>
      <c r="FH178" s="56"/>
      <c r="FI178" s="56"/>
      <c r="FK178" s="56"/>
      <c r="FN178" s="54"/>
      <c r="FO178" s="58"/>
      <c r="FP178" s="56"/>
      <c r="FQ178" s="56"/>
      <c r="FS178" s="56"/>
      <c r="FV178" s="54"/>
      <c r="FW178" s="58"/>
      <c r="FX178" s="56"/>
      <c r="FY178" s="56"/>
      <c r="GA178" s="56"/>
      <c r="GD178" s="54"/>
      <c r="GE178" s="58"/>
      <c r="GF178" s="56"/>
      <c r="GG178" s="56"/>
      <c r="GI178" s="56"/>
      <c r="GL178" s="54"/>
      <c r="GM178" s="58"/>
      <c r="GN178" s="56"/>
      <c r="GO178" s="56"/>
      <c r="GQ178" s="56"/>
      <c r="GT178" s="54"/>
      <c r="GU178" s="58"/>
      <c r="GV178" s="56"/>
      <c r="GW178" s="56"/>
      <c r="GY178" s="56"/>
      <c r="HB178" s="54"/>
      <c r="HC178" s="58"/>
      <c r="HD178" s="56"/>
      <c r="HE178" s="56"/>
      <c r="HG178" s="56"/>
      <c r="HJ178" s="54"/>
      <c r="HK178" s="58"/>
      <c r="HL178" s="56"/>
      <c r="HM178" s="56"/>
      <c r="HO178" s="56"/>
      <c r="HR178" s="54"/>
      <c r="HS178" s="58"/>
      <c r="HT178" s="56"/>
      <c r="HU178" s="56"/>
      <c r="HW178" s="56"/>
      <c r="HZ178" s="54"/>
      <c r="IA178" s="58"/>
      <c r="IB178" s="56"/>
      <c r="IC178" s="56"/>
      <c r="IE178" s="56"/>
      <c r="IH178" s="54"/>
      <c r="II178" s="58"/>
      <c r="IJ178" s="56"/>
      <c r="IK178" s="56"/>
      <c r="IM178" s="56"/>
      <c r="IP178" s="54"/>
      <c r="IQ178" s="58"/>
      <c r="IR178" s="56"/>
      <c r="IS178" s="56"/>
      <c r="IU178" s="56"/>
    </row>
    <row r="179" s="52" customFormat="1" ht="19.7" customHeight="1">
      <c r="B179" s="54"/>
      <c r="C179" s="58"/>
      <c r="D179" s="56"/>
      <c r="E179" s="56"/>
      <c r="F179" s="57"/>
      <c r="G179" s="56">
        <f>G178-D179+E179</f>
        <v>58387.2</v>
      </c>
      <c r="H179" s="49"/>
      <c r="I179" s="62"/>
      <c r="J179" s="54"/>
      <c r="K179" s="58"/>
      <c r="L179" s="56"/>
      <c r="M179" s="56"/>
      <c r="O179" s="56"/>
      <c r="R179" s="54"/>
      <c r="S179" s="58"/>
      <c r="T179" s="56"/>
      <c r="U179" s="56"/>
      <c r="W179" s="56"/>
      <c r="Z179" s="54"/>
      <c r="AA179" s="58"/>
      <c r="AB179" s="56"/>
      <c r="AC179" s="56"/>
      <c r="AE179" s="56"/>
      <c r="AH179" s="54"/>
      <c r="AI179" s="58"/>
      <c r="AJ179" s="56"/>
      <c r="AK179" s="56"/>
      <c r="AM179" s="56"/>
      <c r="AP179" s="54"/>
      <c r="AQ179" s="58"/>
      <c r="AR179" s="56"/>
      <c r="AS179" s="56"/>
      <c r="AU179" s="56"/>
      <c r="AX179" s="54"/>
      <c r="AY179" s="58"/>
      <c r="AZ179" s="56"/>
      <c r="BA179" s="56"/>
      <c r="BC179" s="56"/>
      <c r="BF179" s="54"/>
      <c r="BG179" s="58"/>
      <c r="BH179" s="56"/>
      <c r="BI179" s="56"/>
      <c r="BK179" s="56"/>
      <c r="BN179" s="54"/>
      <c r="BO179" s="58"/>
      <c r="BP179" s="56"/>
      <c r="BQ179" s="56"/>
      <c r="BS179" s="56"/>
      <c r="BV179" s="54"/>
      <c r="BW179" s="58"/>
      <c r="BX179" s="56"/>
      <c r="BY179" s="56"/>
      <c r="CA179" s="56"/>
      <c r="CD179" s="54"/>
      <c r="CE179" s="58"/>
      <c r="CF179" s="56"/>
      <c r="CG179" s="56"/>
      <c r="CI179" s="56"/>
      <c r="CL179" s="54"/>
      <c r="CM179" s="58"/>
      <c r="CN179" s="56"/>
      <c r="CO179" s="56"/>
      <c r="CQ179" s="56"/>
      <c r="CT179" s="54"/>
      <c r="CU179" s="58"/>
      <c r="CV179" s="56"/>
      <c r="CW179" s="56"/>
      <c r="CY179" s="56"/>
      <c r="DB179" s="54"/>
      <c r="DC179" s="58"/>
      <c r="DD179" s="56"/>
      <c r="DE179" s="56"/>
      <c r="DG179" s="56"/>
      <c r="DJ179" s="54"/>
      <c r="DK179" s="58"/>
      <c r="DL179" s="56"/>
      <c r="DM179" s="56"/>
      <c r="DO179" s="56"/>
      <c r="DR179" s="54"/>
      <c r="DS179" s="58"/>
      <c r="DT179" s="56"/>
      <c r="DU179" s="56"/>
      <c r="DW179" s="56"/>
      <c r="DZ179" s="54"/>
      <c r="EA179" s="58"/>
      <c r="EB179" s="56"/>
      <c r="EC179" s="56"/>
      <c r="EE179" s="56"/>
      <c r="EH179" s="54"/>
      <c r="EI179" s="58"/>
      <c r="EJ179" s="56"/>
      <c r="EK179" s="56"/>
      <c r="EM179" s="56"/>
      <c r="EP179" s="54"/>
      <c r="EQ179" s="58"/>
      <c r="ER179" s="56"/>
      <c r="ES179" s="56"/>
      <c r="EU179" s="56"/>
      <c r="EX179" s="54"/>
      <c r="EY179" s="58"/>
      <c r="EZ179" s="56"/>
      <c r="FA179" s="56"/>
      <c r="FC179" s="56"/>
      <c r="FF179" s="54"/>
      <c r="FG179" s="58"/>
      <c r="FH179" s="56"/>
      <c r="FI179" s="56"/>
      <c r="FK179" s="56"/>
      <c r="FN179" s="54"/>
      <c r="FO179" s="58"/>
      <c r="FP179" s="56"/>
      <c r="FQ179" s="56"/>
      <c r="FS179" s="56"/>
      <c r="FV179" s="54"/>
      <c r="FW179" s="58"/>
      <c r="FX179" s="56"/>
      <c r="FY179" s="56"/>
      <c r="GA179" s="56"/>
      <c r="GD179" s="54"/>
      <c r="GE179" s="58"/>
      <c r="GF179" s="56"/>
      <c r="GG179" s="56"/>
      <c r="GI179" s="56"/>
      <c r="GL179" s="54"/>
      <c r="GM179" s="58"/>
      <c r="GN179" s="56"/>
      <c r="GO179" s="56"/>
      <c r="GQ179" s="56"/>
      <c r="GT179" s="54"/>
      <c r="GU179" s="58"/>
      <c r="GV179" s="56"/>
      <c r="GW179" s="56"/>
      <c r="GY179" s="56"/>
      <c r="HB179" s="54"/>
      <c r="HC179" s="58"/>
      <c r="HD179" s="56"/>
      <c r="HE179" s="56"/>
      <c r="HG179" s="56"/>
      <c r="HJ179" s="54"/>
      <c r="HK179" s="58"/>
      <c r="HL179" s="56"/>
      <c r="HM179" s="56"/>
      <c r="HO179" s="56"/>
      <c r="HR179" s="54"/>
      <c r="HS179" s="58"/>
      <c r="HT179" s="56"/>
      <c r="HU179" s="56"/>
      <c r="HW179" s="56"/>
      <c r="HZ179" s="54"/>
      <c r="IA179" s="58"/>
      <c r="IB179" s="56"/>
      <c r="IC179" s="56"/>
      <c r="IE179" s="56"/>
      <c r="IH179" s="54"/>
      <c r="II179" s="58"/>
      <c r="IJ179" s="56"/>
      <c r="IK179" s="56"/>
      <c r="IM179" s="56"/>
      <c r="IP179" s="54"/>
      <c r="IQ179" s="58"/>
      <c r="IR179" s="56"/>
      <c r="IS179" s="56"/>
      <c r="IU179" s="56"/>
    </row>
    <row r="180" s="52" customFormat="1" ht="19.7" customHeight="1">
      <c r="B180" s="54"/>
      <c r="C180" s="58"/>
      <c r="D180" s="56"/>
      <c r="E180" s="56"/>
      <c r="F180" s="57"/>
      <c r="G180" s="56">
        <f>G179-D180+E180</f>
        <v>58387.2</v>
      </c>
      <c r="H180" s="49"/>
      <c r="J180" s="54"/>
      <c r="K180" s="58"/>
      <c r="L180" s="56"/>
      <c r="M180" s="56"/>
      <c r="O180" s="56"/>
      <c r="R180" s="54"/>
      <c r="S180" s="58"/>
      <c r="T180" s="56"/>
      <c r="U180" s="56"/>
      <c r="W180" s="56"/>
      <c r="Z180" s="54"/>
      <c r="AA180" s="58"/>
      <c r="AB180" s="56"/>
      <c r="AC180" s="56"/>
      <c r="AE180" s="56"/>
      <c r="AH180" s="54"/>
      <c r="AI180" s="58"/>
      <c r="AJ180" s="56"/>
      <c r="AK180" s="56"/>
      <c r="AM180" s="56"/>
      <c r="AP180" s="54"/>
      <c r="AQ180" s="58"/>
      <c r="AR180" s="56"/>
      <c r="AS180" s="56"/>
      <c r="AU180" s="56"/>
      <c r="AX180" s="54"/>
      <c r="AY180" s="58"/>
      <c r="AZ180" s="56"/>
      <c r="BA180" s="56"/>
      <c r="BC180" s="56"/>
      <c r="BF180" s="54"/>
      <c r="BG180" s="58"/>
      <c r="BH180" s="56"/>
      <c r="BI180" s="56"/>
      <c r="BK180" s="56"/>
      <c r="BN180" s="54"/>
      <c r="BO180" s="58"/>
      <c r="BP180" s="56"/>
      <c r="BQ180" s="56"/>
      <c r="BS180" s="56"/>
      <c r="BV180" s="54"/>
      <c r="BW180" s="58"/>
      <c r="BX180" s="56"/>
      <c r="BY180" s="56"/>
      <c r="CA180" s="56"/>
      <c r="CD180" s="54"/>
      <c r="CE180" s="58"/>
      <c r="CF180" s="56"/>
      <c r="CG180" s="56"/>
      <c r="CI180" s="56"/>
      <c r="CL180" s="54"/>
      <c r="CM180" s="58"/>
      <c r="CN180" s="56"/>
      <c r="CO180" s="56"/>
      <c r="CQ180" s="56"/>
      <c r="CT180" s="54"/>
      <c r="CU180" s="58"/>
      <c r="CV180" s="56"/>
      <c r="CW180" s="56"/>
      <c r="CY180" s="56"/>
      <c r="DB180" s="54"/>
      <c r="DC180" s="58"/>
      <c r="DD180" s="56"/>
      <c r="DE180" s="56"/>
      <c r="DG180" s="56"/>
      <c r="DJ180" s="54"/>
      <c r="DK180" s="58"/>
      <c r="DL180" s="56"/>
      <c r="DM180" s="56"/>
      <c r="DO180" s="56"/>
      <c r="DR180" s="54"/>
      <c r="DS180" s="58"/>
      <c r="DT180" s="56"/>
      <c r="DU180" s="56"/>
      <c r="DW180" s="56"/>
      <c r="DZ180" s="54"/>
      <c r="EA180" s="58"/>
      <c r="EB180" s="56"/>
      <c r="EC180" s="56"/>
      <c r="EE180" s="56"/>
      <c r="EH180" s="54"/>
      <c r="EI180" s="58"/>
      <c r="EJ180" s="56"/>
      <c r="EK180" s="56"/>
      <c r="EM180" s="56"/>
      <c r="EP180" s="54"/>
      <c r="EQ180" s="58"/>
      <c r="ER180" s="56"/>
      <c r="ES180" s="56"/>
      <c r="EU180" s="56"/>
      <c r="EX180" s="54"/>
      <c r="EY180" s="58"/>
      <c r="EZ180" s="56"/>
      <c r="FA180" s="56"/>
      <c r="FC180" s="56"/>
      <c r="FF180" s="54"/>
      <c r="FG180" s="58"/>
      <c r="FH180" s="56"/>
      <c r="FI180" s="56"/>
      <c r="FK180" s="56"/>
      <c r="FN180" s="54"/>
      <c r="FO180" s="58"/>
      <c r="FP180" s="56"/>
      <c r="FQ180" s="56"/>
      <c r="FS180" s="56"/>
      <c r="FV180" s="54"/>
      <c r="FW180" s="58"/>
      <c r="FX180" s="56"/>
      <c r="FY180" s="56"/>
      <c r="GA180" s="56"/>
      <c r="GD180" s="54"/>
      <c r="GE180" s="58"/>
      <c r="GF180" s="56"/>
      <c r="GG180" s="56"/>
      <c r="GI180" s="56"/>
      <c r="GL180" s="54"/>
      <c r="GM180" s="58"/>
      <c r="GN180" s="56"/>
      <c r="GO180" s="56"/>
      <c r="GQ180" s="56"/>
      <c r="GT180" s="54"/>
      <c r="GU180" s="58"/>
      <c r="GV180" s="56"/>
      <c r="GW180" s="56"/>
      <c r="GY180" s="56"/>
      <c r="HB180" s="54"/>
      <c r="HC180" s="58"/>
      <c r="HD180" s="56"/>
      <c r="HE180" s="56"/>
      <c r="HG180" s="56"/>
      <c r="HJ180" s="54"/>
      <c r="HK180" s="58"/>
      <c r="HL180" s="56"/>
      <c r="HM180" s="56"/>
      <c r="HO180" s="56"/>
      <c r="HR180" s="54"/>
      <c r="HS180" s="58"/>
      <c r="HT180" s="56"/>
      <c r="HU180" s="56"/>
      <c r="HW180" s="56"/>
      <c r="HZ180" s="54"/>
      <c r="IA180" s="58"/>
      <c r="IB180" s="56"/>
      <c r="IC180" s="56"/>
      <c r="IE180" s="56"/>
      <c r="IH180" s="54"/>
      <c r="II180" s="58"/>
      <c r="IJ180" s="56"/>
      <c r="IK180" s="56"/>
      <c r="IM180" s="56"/>
      <c r="IP180" s="54"/>
      <c r="IQ180" s="58"/>
      <c r="IR180" s="56"/>
      <c r="IS180" s="56"/>
      <c r="IU180" s="56"/>
    </row>
    <row r="181" s="52" customFormat="1" ht="19.7" customHeight="1">
      <c r="B181" s="54"/>
      <c r="C181" s="58"/>
      <c r="D181" s="56"/>
      <c r="E181" s="56"/>
      <c r="F181" s="57"/>
      <c r="G181" s="56">
        <f>G180-D181+E181</f>
        <v>58387.2</v>
      </c>
      <c r="H181" s="49"/>
      <c r="J181" s="54"/>
      <c r="K181" s="58"/>
      <c r="L181" s="56"/>
      <c r="M181" s="56"/>
      <c r="O181" s="56"/>
      <c r="R181" s="54"/>
      <c r="S181" s="58"/>
      <c r="T181" s="56"/>
      <c r="U181" s="56"/>
      <c r="W181" s="56"/>
      <c r="Z181" s="54"/>
      <c r="AA181" s="58"/>
      <c r="AB181" s="56"/>
      <c r="AC181" s="56"/>
      <c r="AE181" s="56"/>
      <c r="AH181" s="54"/>
      <c r="AI181" s="58"/>
      <c r="AJ181" s="56"/>
      <c r="AK181" s="56"/>
      <c r="AM181" s="56"/>
      <c r="AP181" s="54"/>
      <c r="AQ181" s="58"/>
      <c r="AR181" s="56"/>
      <c r="AS181" s="56"/>
      <c r="AU181" s="56"/>
      <c r="AX181" s="54"/>
      <c r="AY181" s="58"/>
      <c r="AZ181" s="56"/>
      <c r="BA181" s="56"/>
      <c r="BC181" s="56"/>
      <c r="BF181" s="54"/>
      <c r="BG181" s="58"/>
      <c r="BH181" s="56"/>
      <c r="BI181" s="56"/>
      <c r="BK181" s="56"/>
      <c r="BN181" s="54"/>
      <c r="BO181" s="58"/>
      <c r="BP181" s="56"/>
      <c r="BQ181" s="56"/>
      <c r="BS181" s="56"/>
      <c r="BV181" s="54"/>
      <c r="BW181" s="58"/>
      <c r="BX181" s="56"/>
      <c r="BY181" s="56"/>
      <c r="CA181" s="56"/>
      <c r="CD181" s="54"/>
      <c r="CE181" s="58"/>
      <c r="CF181" s="56"/>
      <c r="CG181" s="56"/>
      <c r="CI181" s="56"/>
      <c r="CL181" s="54"/>
      <c r="CM181" s="58"/>
      <c r="CN181" s="56"/>
      <c r="CO181" s="56"/>
      <c r="CQ181" s="56"/>
      <c r="CT181" s="54"/>
      <c r="CU181" s="58"/>
      <c r="CV181" s="56"/>
      <c r="CW181" s="56"/>
      <c r="CY181" s="56"/>
      <c r="DB181" s="54"/>
      <c r="DC181" s="58"/>
      <c r="DD181" s="56"/>
      <c r="DE181" s="56"/>
      <c r="DG181" s="56"/>
      <c r="DJ181" s="54"/>
      <c r="DK181" s="58"/>
      <c r="DL181" s="56"/>
      <c r="DM181" s="56"/>
      <c r="DO181" s="56"/>
      <c r="DR181" s="54"/>
      <c r="DS181" s="58"/>
      <c r="DT181" s="56"/>
      <c r="DU181" s="56"/>
      <c r="DW181" s="56"/>
      <c r="DZ181" s="54"/>
      <c r="EA181" s="58"/>
      <c r="EB181" s="56"/>
      <c r="EC181" s="56"/>
      <c r="EE181" s="56"/>
      <c r="EH181" s="54"/>
      <c r="EI181" s="58"/>
      <c r="EJ181" s="56"/>
      <c r="EK181" s="56"/>
      <c r="EM181" s="56"/>
      <c r="EP181" s="54"/>
      <c r="EQ181" s="58"/>
      <c r="ER181" s="56"/>
      <c r="ES181" s="56"/>
      <c r="EU181" s="56"/>
      <c r="EX181" s="54"/>
      <c r="EY181" s="58"/>
      <c r="EZ181" s="56"/>
      <c r="FA181" s="56"/>
      <c r="FC181" s="56"/>
      <c r="FF181" s="54"/>
      <c r="FG181" s="58"/>
      <c r="FH181" s="56"/>
      <c r="FI181" s="56"/>
      <c r="FK181" s="56"/>
      <c r="FN181" s="54"/>
      <c r="FO181" s="58"/>
      <c r="FP181" s="56"/>
      <c r="FQ181" s="56"/>
      <c r="FS181" s="56"/>
      <c r="FV181" s="54"/>
      <c r="FW181" s="58"/>
      <c r="FX181" s="56"/>
      <c r="FY181" s="56"/>
      <c r="GA181" s="56"/>
      <c r="GD181" s="54"/>
      <c r="GE181" s="58"/>
      <c r="GF181" s="56"/>
      <c r="GG181" s="56"/>
      <c r="GI181" s="56"/>
      <c r="GL181" s="54"/>
      <c r="GM181" s="58"/>
      <c r="GN181" s="56"/>
      <c r="GO181" s="56"/>
      <c r="GQ181" s="56"/>
      <c r="GT181" s="54"/>
      <c r="GU181" s="58"/>
      <c r="GV181" s="56"/>
      <c r="GW181" s="56"/>
      <c r="GY181" s="56"/>
      <c r="HB181" s="54"/>
      <c r="HC181" s="58"/>
      <c r="HD181" s="56"/>
      <c r="HE181" s="56"/>
      <c r="HG181" s="56"/>
      <c r="HJ181" s="54"/>
      <c r="HK181" s="58"/>
      <c r="HL181" s="56"/>
      <c r="HM181" s="56"/>
      <c r="HO181" s="56"/>
      <c r="HR181" s="54"/>
      <c r="HS181" s="58"/>
      <c r="HT181" s="56"/>
      <c r="HU181" s="56"/>
      <c r="HW181" s="56"/>
      <c r="HZ181" s="54"/>
      <c r="IA181" s="58"/>
      <c r="IB181" s="56"/>
      <c r="IC181" s="56"/>
      <c r="IE181" s="56"/>
      <c r="IH181" s="54"/>
      <c r="II181" s="58"/>
      <c r="IJ181" s="56"/>
      <c r="IK181" s="56"/>
      <c r="IM181" s="56"/>
      <c r="IP181" s="54"/>
      <c r="IQ181" s="58"/>
      <c r="IR181" s="56"/>
      <c r="IS181" s="56"/>
      <c r="IU181" s="56"/>
    </row>
    <row r="182" s="52" customFormat="1" ht="19.7" customHeight="1">
      <c r="B182" s="54"/>
      <c r="C182" s="58"/>
      <c r="D182" s="56"/>
      <c r="E182" s="56"/>
      <c r="F182" s="57"/>
      <c r="G182" s="56">
        <f>G181-D182+E182</f>
        <v>58387.2</v>
      </c>
      <c r="H182" s="49"/>
      <c r="J182" s="54"/>
      <c r="K182" s="58"/>
      <c r="L182" s="56"/>
      <c r="M182" s="56"/>
      <c r="O182" s="56"/>
      <c r="R182" s="54"/>
      <c r="S182" s="58"/>
      <c r="T182" s="56"/>
      <c r="U182" s="56"/>
      <c r="W182" s="56"/>
      <c r="Z182" s="54"/>
      <c r="AA182" s="58"/>
      <c r="AB182" s="56"/>
      <c r="AC182" s="56"/>
      <c r="AE182" s="56"/>
      <c r="AH182" s="54"/>
      <c r="AI182" s="58"/>
      <c r="AJ182" s="56"/>
      <c r="AK182" s="56"/>
      <c r="AM182" s="56"/>
      <c r="AP182" s="54"/>
      <c r="AQ182" s="58"/>
      <c r="AR182" s="56"/>
      <c r="AS182" s="56"/>
      <c r="AU182" s="56"/>
      <c r="AX182" s="54"/>
      <c r="AY182" s="58"/>
      <c r="AZ182" s="56"/>
      <c r="BA182" s="56"/>
      <c r="BC182" s="56"/>
      <c r="BF182" s="54"/>
      <c r="BG182" s="58"/>
      <c r="BH182" s="56"/>
      <c r="BI182" s="56"/>
      <c r="BK182" s="56"/>
      <c r="BN182" s="54"/>
      <c r="BO182" s="58"/>
      <c r="BP182" s="56"/>
      <c r="BQ182" s="56"/>
      <c r="BS182" s="56"/>
      <c r="BV182" s="54"/>
      <c r="BW182" s="58"/>
      <c r="BX182" s="56"/>
      <c r="BY182" s="56"/>
      <c r="CA182" s="56"/>
      <c r="CD182" s="54"/>
      <c r="CE182" s="58"/>
      <c r="CF182" s="56"/>
      <c r="CG182" s="56"/>
      <c r="CI182" s="56"/>
      <c r="CL182" s="54"/>
      <c r="CM182" s="58"/>
      <c r="CN182" s="56"/>
      <c r="CO182" s="56"/>
      <c r="CQ182" s="56"/>
      <c r="CT182" s="54"/>
      <c r="CU182" s="58"/>
      <c r="CV182" s="56"/>
      <c r="CW182" s="56"/>
      <c r="CY182" s="56"/>
      <c r="DB182" s="54"/>
      <c r="DC182" s="58"/>
      <c r="DD182" s="56"/>
      <c r="DE182" s="56"/>
      <c r="DG182" s="56"/>
      <c r="DJ182" s="54"/>
      <c r="DK182" s="58"/>
      <c r="DL182" s="56"/>
      <c r="DM182" s="56"/>
      <c r="DO182" s="56"/>
      <c r="DR182" s="54"/>
      <c r="DS182" s="58"/>
      <c r="DT182" s="56"/>
      <c r="DU182" s="56"/>
      <c r="DW182" s="56"/>
      <c r="DZ182" s="54"/>
      <c r="EA182" s="58"/>
      <c r="EB182" s="56"/>
      <c r="EC182" s="56"/>
      <c r="EE182" s="56"/>
      <c r="EH182" s="54"/>
      <c r="EI182" s="58"/>
      <c r="EJ182" s="56"/>
      <c r="EK182" s="56"/>
      <c r="EM182" s="56"/>
      <c r="EP182" s="54"/>
      <c r="EQ182" s="58"/>
      <c r="ER182" s="56"/>
      <c r="ES182" s="56"/>
      <c r="EU182" s="56"/>
      <c r="EX182" s="54"/>
      <c r="EY182" s="58"/>
      <c r="EZ182" s="56"/>
      <c r="FA182" s="56"/>
      <c r="FC182" s="56"/>
      <c r="FF182" s="54"/>
      <c r="FG182" s="58"/>
      <c r="FH182" s="56"/>
      <c r="FI182" s="56"/>
      <c r="FK182" s="56"/>
      <c r="FN182" s="54"/>
      <c r="FO182" s="58"/>
      <c r="FP182" s="56"/>
      <c r="FQ182" s="56"/>
      <c r="FS182" s="56"/>
      <c r="FV182" s="54"/>
      <c r="FW182" s="58"/>
      <c r="FX182" s="56"/>
      <c r="FY182" s="56"/>
      <c r="GA182" s="56"/>
      <c r="GD182" s="54"/>
      <c r="GE182" s="58"/>
      <c r="GF182" s="56"/>
      <c r="GG182" s="56"/>
      <c r="GI182" s="56"/>
      <c r="GL182" s="54"/>
      <c r="GM182" s="58"/>
      <c r="GN182" s="56"/>
      <c r="GO182" s="56"/>
      <c r="GQ182" s="56"/>
      <c r="GT182" s="54"/>
      <c r="GU182" s="58"/>
      <c r="GV182" s="56"/>
      <c r="GW182" s="56"/>
      <c r="GY182" s="56"/>
      <c r="HB182" s="54"/>
      <c r="HC182" s="58"/>
      <c r="HD182" s="56"/>
      <c r="HE182" s="56"/>
      <c r="HG182" s="56"/>
      <c r="HJ182" s="54"/>
      <c r="HK182" s="58"/>
      <c r="HL182" s="56"/>
      <c r="HM182" s="56"/>
      <c r="HO182" s="56"/>
      <c r="HR182" s="54"/>
      <c r="HS182" s="58"/>
      <c r="HT182" s="56"/>
      <c r="HU182" s="56"/>
      <c r="HW182" s="56"/>
      <c r="HZ182" s="54"/>
      <c r="IA182" s="58"/>
      <c r="IB182" s="56"/>
      <c r="IC182" s="56"/>
      <c r="IE182" s="56"/>
      <c r="IH182" s="54"/>
      <c r="II182" s="58"/>
      <c r="IJ182" s="56"/>
      <c r="IK182" s="56"/>
      <c r="IM182" s="56"/>
      <c r="IP182" s="54"/>
      <c r="IQ182" s="58"/>
      <c r="IR182" s="56"/>
      <c r="IS182" s="56"/>
      <c r="IU182" s="56"/>
    </row>
    <row r="183" s="52" customFormat="1" ht="19.7" customHeight="1">
      <c r="B183" s="54"/>
      <c r="C183" s="58"/>
      <c r="D183" s="56"/>
      <c r="E183" s="56"/>
      <c r="F183" s="57"/>
      <c r="G183" s="56">
        <f>G182-D183+E183</f>
        <v>58387.2</v>
      </c>
      <c r="H183" s="49"/>
      <c r="J183" s="54"/>
      <c r="K183" s="58"/>
      <c r="L183" s="56"/>
      <c r="M183" s="56"/>
      <c r="O183" s="56"/>
      <c r="R183" s="54"/>
      <c r="S183" s="58"/>
      <c r="T183" s="56"/>
      <c r="U183" s="56"/>
      <c r="W183" s="56"/>
      <c r="Z183" s="54"/>
      <c r="AA183" s="58"/>
      <c r="AB183" s="56"/>
      <c r="AC183" s="56"/>
      <c r="AE183" s="56"/>
      <c r="AH183" s="54"/>
      <c r="AI183" s="58"/>
      <c r="AJ183" s="56"/>
      <c r="AK183" s="56"/>
      <c r="AM183" s="56"/>
      <c r="AP183" s="54"/>
      <c r="AQ183" s="58"/>
      <c r="AR183" s="56"/>
      <c r="AS183" s="56"/>
      <c r="AU183" s="56"/>
      <c r="AX183" s="54"/>
      <c r="AY183" s="58"/>
      <c r="AZ183" s="56"/>
      <c r="BA183" s="56"/>
      <c r="BC183" s="56"/>
      <c r="BF183" s="54"/>
      <c r="BG183" s="58"/>
      <c r="BH183" s="56"/>
      <c r="BI183" s="56"/>
      <c r="BK183" s="56"/>
      <c r="BN183" s="54"/>
      <c r="BO183" s="58"/>
      <c r="BP183" s="56"/>
      <c r="BQ183" s="56"/>
      <c r="BS183" s="56"/>
      <c r="BV183" s="54"/>
      <c r="BW183" s="58"/>
      <c r="BX183" s="56"/>
      <c r="BY183" s="56"/>
      <c r="CA183" s="56"/>
      <c r="CD183" s="54"/>
      <c r="CE183" s="58"/>
      <c r="CF183" s="56"/>
      <c r="CG183" s="56"/>
      <c r="CI183" s="56"/>
      <c r="CL183" s="54"/>
      <c r="CM183" s="58"/>
      <c r="CN183" s="56"/>
      <c r="CO183" s="56"/>
      <c r="CQ183" s="56"/>
      <c r="CT183" s="54"/>
      <c r="CU183" s="58"/>
      <c r="CV183" s="56"/>
      <c r="CW183" s="56"/>
      <c r="CY183" s="56"/>
      <c r="DB183" s="54"/>
      <c r="DC183" s="58"/>
      <c r="DD183" s="56"/>
      <c r="DE183" s="56"/>
      <c r="DG183" s="56"/>
      <c r="DJ183" s="54"/>
      <c r="DK183" s="58"/>
      <c r="DL183" s="56"/>
      <c r="DM183" s="56"/>
      <c r="DO183" s="56"/>
      <c r="DR183" s="54"/>
      <c r="DS183" s="58"/>
      <c r="DT183" s="56"/>
      <c r="DU183" s="56"/>
      <c r="DW183" s="56"/>
      <c r="DZ183" s="54"/>
      <c r="EA183" s="58"/>
      <c r="EB183" s="56"/>
      <c r="EC183" s="56"/>
      <c r="EE183" s="56"/>
      <c r="EH183" s="54"/>
      <c r="EI183" s="58"/>
      <c r="EJ183" s="56"/>
      <c r="EK183" s="56"/>
      <c r="EM183" s="56"/>
      <c r="EP183" s="54"/>
      <c r="EQ183" s="58"/>
      <c r="ER183" s="56"/>
      <c r="ES183" s="56"/>
      <c r="EU183" s="56"/>
      <c r="EX183" s="54"/>
      <c r="EY183" s="58"/>
      <c r="EZ183" s="56"/>
      <c r="FA183" s="56"/>
      <c r="FC183" s="56"/>
      <c r="FF183" s="54"/>
      <c r="FG183" s="58"/>
      <c r="FH183" s="56"/>
      <c r="FI183" s="56"/>
      <c r="FK183" s="56"/>
      <c r="FN183" s="54"/>
      <c r="FO183" s="58"/>
      <c r="FP183" s="56"/>
      <c r="FQ183" s="56"/>
      <c r="FS183" s="56"/>
      <c r="FV183" s="54"/>
      <c r="FW183" s="58"/>
      <c r="FX183" s="56"/>
      <c r="FY183" s="56"/>
      <c r="GA183" s="56"/>
      <c r="GD183" s="54"/>
      <c r="GE183" s="58"/>
      <c r="GF183" s="56"/>
      <c r="GG183" s="56"/>
      <c r="GI183" s="56"/>
      <c r="GL183" s="54"/>
      <c r="GM183" s="58"/>
      <c r="GN183" s="56"/>
      <c r="GO183" s="56"/>
      <c r="GQ183" s="56"/>
      <c r="GT183" s="54"/>
      <c r="GU183" s="58"/>
      <c r="GV183" s="56"/>
      <c r="GW183" s="56"/>
      <c r="GY183" s="56"/>
      <c r="HB183" s="54"/>
      <c r="HC183" s="58"/>
      <c r="HD183" s="56"/>
      <c r="HE183" s="56"/>
      <c r="HG183" s="56"/>
      <c r="HJ183" s="54"/>
      <c r="HK183" s="58"/>
      <c r="HL183" s="56"/>
      <c r="HM183" s="56"/>
      <c r="HO183" s="56"/>
      <c r="HR183" s="54"/>
      <c r="HS183" s="58"/>
      <c r="HT183" s="56"/>
      <c r="HU183" s="56"/>
      <c r="HW183" s="56"/>
      <c r="HZ183" s="54"/>
      <c r="IA183" s="58"/>
      <c r="IB183" s="56"/>
      <c r="IC183" s="56"/>
      <c r="IE183" s="56"/>
      <c r="IH183" s="54"/>
      <c r="II183" s="58"/>
      <c r="IJ183" s="56"/>
      <c r="IK183" s="56"/>
      <c r="IM183" s="56"/>
      <c r="IP183" s="54"/>
      <c r="IQ183" s="58"/>
      <c r="IR183" s="56"/>
      <c r="IS183" s="56"/>
      <c r="IU183" s="56"/>
    </row>
    <row r="184" s="52" customFormat="1" ht="19.7" customHeight="1">
      <c r="B184" s="54"/>
      <c r="C184" s="58"/>
      <c r="D184" s="56"/>
      <c r="E184" s="56"/>
      <c r="F184" s="57"/>
      <c r="G184" s="56">
        <f>G183-D184+E184</f>
        <v>58387.2</v>
      </c>
      <c r="H184" s="49"/>
      <c r="J184" s="54"/>
      <c r="K184" s="58"/>
      <c r="L184" s="56"/>
      <c r="M184" s="56"/>
      <c r="O184" s="56"/>
      <c r="R184" s="54"/>
      <c r="S184" s="58"/>
      <c r="T184" s="56"/>
      <c r="U184" s="56"/>
      <c r="W184" s="56"/>
      <c r="Z184" s="54"/>
      <c r="AA184" s="58"/>
      <c r="AB184" s="56"/>
      <c r="AC184" s="56"/>
      <c r="AE184" s="56"/>
      <c r="AH184" s="54"/>
      <c r="AI184" s="58"/>
      <c r="AJ184" s="56"/>
      <c r="AK184" s="56"/>
      <c r="AM184" s="56"/>
      <c r="AP184" s="54"/>
      <c r="AQ184" s="58"/>
      <c r="AR184" s="56"/>
      <c r="AS184" s="56"/>
      <c r="AU184" s="56"/>
      <c r="AX184" s="54"/>
      <c r="AY184" s="58"/>
      <c r="AZ184" s="56"/>
      <c r="BA184" s="56"/>
      <c r="BC184" s="56"/>
      <c r="BF184" s="54"/>
      <c r="BG184" s="58"/>
      <c r="BH184" s="56"/>
      <c r="BI184" s="56"/>
      <c r="BK184" s="56"/>
      <c r="BN184" s="54"/>
      <c r="BO184" s="58"/>
      <c r="BP184" s="56"/>
      <c r="BQ184" s="56"/>
      <c r="BS184" s="56"/>
      <c r="BV184" s="54"/>
      <c r="BW184" s="58"/>
      <c r="BX184" s="56"/>
      <c r="BY184" s="56"/>
      <c r="CA184" s="56"/>
      <c r="CD184" s="54"/>
      <c r="CE184" s="58"/>
      <c r="CF184" s="56"/>
      <c r="CG184" s="56"/>
      <c r="CI184" s="56"/>
      <c r="CL184" s="54"/>
      <c r="CM184" s="58"/>
      <c r="CN184" s="56"/>
      <c r="CO184" s="56"/>
      <c r="CQ184" s="56"/>
      <c r="CT184" s="54"/>
      <c r="CU184" s="58"/>
      <c r="CV184" s="56"/>
      <c r="CW184" s="56"/>
      <c r="CY184" s="56"/>
      <c r="DB184" s="54"/>
      <c r="DC184" s="58"/>
      <c r="DD184" s="56"/>
      <c r="DE184" s="56"/>
      <c r="DG184" s="56"/>
      <c r="DJ184" s="54"/>
      <c r="DK184" s="58"/>
      <c r="DL184" s="56"/>
      <c r="DM184" s="56"/>
      <c r="DO184" s="56"/>
      <c r="DR184" s="54"/>
      <c r="DS184" s="58"/>
      <c r="DT184" s="56"/>
      <c r="DU184" s="56"/>
      <c r="DW184" s="56"/>
      <c r="DZ184" s="54"/>
      <c r="EA184" s="58"/>
      <c r="EB184" s="56"/>
      <c r="EC184" s="56"/>
      <c r="EE184" s="56"/>
      <c r="EH184" s="54"/>
      <c r="EI184" s="58"/>
      <c r="EJ184" s="56"/>
      <c r="EK184" s="56"/>
      <c r="EM184" s="56"/>
      <c r="EP184" s="54"/>
      <c r="EQ184" s="58"/>
      <c r="ER184" s="56"/>
      <c r="ES184" s="56"/>
      <c r="EU184" s="56"/>
      <c r="EX184" s="54"/>
      <c r="EY184" s="58"/>
      <c r="EZ184" s="56"/>
      <c r="FA184" s="56"/>
      <c r="FC184" s="56"/>
      <c r="FF184" s="54"/>
      <c r="FG184" s="58"/>
      <c r="FH184" s="56"/>
      <c r="FI184" s="56"/>
      <c r="FK184" s="56"/>
      <c r="FN184" s="54"/>
      <c r="FO184" s="58"/>
      <c r="FP184" s="56"/>
      <c r="FQ184" s="56"/>
      <c r="FS184" s="56"/>
      <c r="FV184" s="54"/>
      <c r="FW184" s="58"/>
      <c r="FX184" s="56"/>
      <c r="FY184" s="56"/>
      <c r="GA184" s="56"/>
      <c r="GD184" s="54"/>
      <c r="GE184" s="58"/>
      <c r="GF184" s="56"/>
      <c r="GG184" s="56"/>
      <c r="GI184" s="56"/>
      <c r="GL184" s="54"/>
      <c r="GM184" s="58"/>
      <c r="GN184" s="56"/>
      <c r="GO184" s="56"/>
      <c r="GQ184" s="56"/>
      <c r="GT184" s="54"/>
      <c r="GU184" s="58"/>
      <c r="GV184" s="56"/>
      <c r="GW184" s="56"/>
      <c r="GY184" s="56"/>
      <c r="HB184" s="54"/>
      <c r="HC184" s="58"/>
      <c r="HD184" s="56"/>
      <c r="HE184" s="56"/>
      <c r="HG184" s="56"/>
      <c r="HJ184" s="54"/>
      <c r="HK184" s="58"/>
      <c r="HL184" s="56"/>
      <c r="HM184" s="56"/>
      <c r="HO184" s="56"/>
      <c r="HR184" s="54"/>
      <c r="HS184" s="58"/>
      <c r="HT184" s="56"/>
      <c r="HU184" s="56"/>
      <c r="HW184" s="56"/>
      <c r="HZ184" s="54"/>
      <c r="IA184" s="58"/>
      <c r="IB184" s="56"/>
      <c r="IC184" s="56"/>
      <c r="IE184" s="56"/>
      <c r="IH184" s="54"/>
      <c r="II184" s="58"/>
      <c r="IJ184" s="56"/>
      <c r="IK184" s="56"/>
      <c r="IM184" s="56"/>
      <c r="IP184" s="54"/>
      <c r="IQ184" s="58"/>
      <c r="IR184" s="56"/>
      <c r="IS184" s="56"/>
      <c r="IU184" s="56"/>
    </row>
    <row r="185" s="52" customFormat="1" ht="19.7" customHeight="1">
      <c r="B185" s="54"/>
      <c r="C185" s="58"/>
      <c r="D185" s="56"/>
      <c r="E185" s="56"/>
      <c r="F185" s="57"/>
      <c r="G185" s="56">
        <f>G184-D185+E185</f>
        <v>58387.2</v>
      </c>
      <c r="H185" s="49"/>
      <c r="J185" s="54"/>
      <c r="K185" s="58"/>
      <c r="L185" s="56"/>
      <c r="M185" s="56"/>
      <c r="O185" s="56"/>
      <c r="R185" s="54"/>
      <c r="S185" s="58"/>
      <c r="T185" s="56"/>
      <c r="U185" s="56"/>
      <c r="W185" s="56"/>
      <c r="Z185" s="54"/>
      <c r="AA185" s="58"/>
      <c r="AB185" s="56"/>
      <c r="AC185" s="56"/>
      <c r="AE185" s="56"/>
      <c r="AH185" s="54"/>
      <c r="AI185" s="58"/>
      <c r="AJ185" s="56"/>
      <c r="AK185" s="56"/>
      <c r="AM185" s="56"/>
      <c r="AP185" s="54"/>
      <c r="AQ185" s="58"/>
      <c r="AR185" s="56"/>
      <c r="AS185" s="56"/>
      <c r="AU185" s="56"/>
      <c r="AX185" s="54"/>
      <c r="AY185" s="58"/>
      <c r="AZ185" s="56"/>
      <c r="BA185" s="56"/>
      <c r="BC185" s="56"/>
      <c r="BF185" s="54"/>
      <c r="BG185" s="58"/>
      <c r="BH185" s="56"/>
      <c r="BI185" s="56"/>
      <c r="BK185" s="56"/>
      <c r="BN185" s="54"/>
      <c r="BO185" s="58"/>
      <c r="BP185" s="56"/>
      <c r="BQ185" s="56"/>
      <c r="BS185" s="56"/>
      <c r="BV185" s="54"/>
      <c r="BW185" s="58"/>
      <c r="BX185" s="56"/>
      <c r="BY185" s="56"/>
      <c r="CA185" s="56"/>
      <c r="CD185" s="54"/>
      <c r="CE185" s="58"/>
      <c r="CF185" s="56"/>
      <c r="CG185" s="56"/>
      <c r="CI185" s="56"/>
      <c r="CL185" s="54"/>
      <c r="CM185" s="58"/>
      <c r="CN185" s="56"/>
      <c r="CO185" s="56"/>
      <c r="CQ185" s="56"/>
      <c r="CT185" s="54"/>
      <c r="CU185" s="58"/>
      <c r="CV185" s="56"/>
      <c r="CW185" s="56"/>
      <c r="CY185" s="56"/>
      <c r="DB185" s="54"/>
      <c r="DC185" s="58"/>
      <c r="DD185" s="56"/>
      <c r="DE185" s="56"/>
      <c r="DG185" s="56"/>
      <c r="DJ185" s="54"/>
      <c r="DK185" s="58"/>
      <c r="DL185" s="56"/>
      <c r="DM185" s="56"/>
      <c r="DO185" s="56"/>
      <c r="DR185" s="54"/>
      <c r="DS185" s="58"/>
      <c r="DT185" s="56"/>
      <c r="DU185" s="56"/>
      <c r="DW185" s="56"/>
      <c r="DZ185" s="54"/>
      <c r="EA185" s="58"/>
      <c r="EB185" s="56"/>
      <c r="EC185" s="56"/>
      <c r="EE185" s="56"/>
      <c r="EH185" s="54"/>
      <c r="EI185" s="58"/>
      <c r="EJ185" s="56"/>
      <c r="EK185" s="56"/>
      <c r="EM185" s="56"/>
      <c r="EP185" s="54"/>
      <c r="EQ185" s="58"/>
      <c r="ER185" s="56"/>
      <c r="ES185" s="56"/>
      <c r="EU185" s="56"/>
      <c r="EX185" s="54"/>
      <c r="EY185" s="58"/>
      <c r="EZ185" s="56"/>
      <c r="FA185" s="56"/>
      <c r="FC185" s="56"/>
      <c r="FF185" s="54"/>
      <c r="FG185" s="58"/>
      <c r="FH185" s="56"/>
      <c r="FI185" s="56"/>
      <c r="FK185" s="56"/>
      <c r="FN185" s="54"/>
      <c r="FO185" s="58"/>
      <c r="FP185" s="56"/>
      <c r="FQ185" s="56"/>
      <c r="FS185" s="56"/>
      <c r="FV185" s="54"/>
      <c r="FW185" s="58"/>
      <c r="FX185" s="56"/>
      <c r="FY185" s="56"/>
      <c r="GA185" s="56"/>
      <c r="GD185" s="54"/>
      <c r="GE185" s="58"/>
      <c r="GF185" s="56"/>
      <c r="GG185" s="56"/>
      <c r="GI185" s="56"/>
      <c r="GL185" s="54"/>
      <c r="GM185" s="58"/>
      <c r="GN185" s="56"/>
      <c r="GO185" s="56"/>
      <c r="GQ185" s="56"/>
      <c r="GT185" s="54"/>
      <c r="GU185" s="58"/>
      <c r="GV185" s="56"/>
      <c r="GW185" s="56"/>
      <c r="GY185" s="56"/>
      <c r="HB185" s="54"/>
      <c r="HC185" s="58"/>
      <c r="HD185" s="56"/>
      <c r="HE185" s="56"/>
      <c r="HG185" s="56"/>
      <c r="HJ185" s="54"/>
      <c r="HK185" s="58"/>
      <c r="HL185" s="56"/>
      <c r="HM185" s="56"/>
      <c r="HO185" s="56"/>
      <c r="HR185" s="54"/>
      <c r="HS185" s="58"/>
      <c r="HT185" s="56"/>
      <c r="HU185" s="56"/>
      <c r="HW185" s="56"/>
      <c r="HZ185" s="54"/>
      <c r="IA185" s="58"/>
      <c r="IB185" s="56"/>
      <c r="IC185" s="56"/>
      <c r="IE185" s="56"/>
      <c r="IH185" s="54"/>
      <c r="II185" s="58"/>
      <c r="IJ185" s="56"/>
      <c r="IK185" s="56"/>
      <c r="IM185" s="56"/>
      <c r="IP185" s="54"/>
      <c r="IQ185" s="58"/>
      <c r="IR185" s="56"/>
      <c r="IS185" s="56"/>
      <c r="IU185" s="56"/>
    </row>
    <row r="186" s="52" customFormat="1" ht="19.7" customHeight="1">
      <c r="B186" s="54"/>
      <c r="C186" s="58"/>
      <c r="D186" s="56"/>
      <c r="E186" s="56"/>
      <c r="F186" s="57"/>
      <c r="G186" s="56">
        <f>G185-D186+E186</f>
        <v>58387.2</v>
      </c>
      <c r="H186" s="49"/>
      <c r="J186" s="54"/>
      <c r="K186" s="58"/>
      <c r="L186" s="56"/>
      <c r="M186" s="56"/>
      <c r="O186" s="56"/>
      <c r="R186" s="54"/>
      <c r="S186" s="58"/>
      <c r="T186" s="56"/>
      <c r="U186" s="56"/>
      <c r="W186" s="56"/>
      <c r="Z186" s="54"/>
      <c r="AA186" s="58"/>
      <c r="AB186" s="56"/>
      <c r="AC186" s="56"/>
      <c r="AE186" s="56"/>
      <c r="AH186" s="54"/>
      <c r="AI186" s="58"/>
      <c r="AJ186" s="56"/>
      <c r="AK186" s="56"/>
      <c r="AM186" s="56"/>
      <c r="AP186" s="54"/>
      <c r="AQ186" s="58"/>
      <c r="AR186" s="56"/>
      <c r="AS186" s="56"/>
      <c r="AU186" s="56"/>
      <c r="AX186" s="54"/>
      <c r="AY186" s="58"/>
      <c r="AZ186" s="56"/>
      <c r="BA186" s="56"/>
      <c r="BC186" s="56"/>
      <c r="BF186" s="54"/>
      <c r="BG186" s="58"/>
      <c r="BH186" s="56"/>
      <c r="BI186" s="56"/>
      <c r="BK186" s="56"/>
      <c r="BN186" s="54"/>
      <c r="BO186" s="58"/>
      <c r="BP186" s="56"/>
      <c r="BQ186" s="56"/>
      <c r="BS186" s="56"/>
      <c r="BV186" s="54"/>
      <c r="BW186" s="58"/>
      <c r="BX186" s="56"/>
      <c r="BY186" s="56"/>
      <c r="CA186" s="56"/>
      <c r="CD186" s="54"/>
      <c r="CE186" s="58"/>
      <c r="CF186" s="56"/>
      <c r="CG186" s="56"/>
      <c r="CI186" s="56"/>
      <c r="CL186" s="54"/>
      <c r="CM186" s="58"/>
      <c r="CN186" s="56"/>
      <c r="CO186" s="56"/>
      <c r="CQ186" s="56"/>
      <c r="CT186" s="54"/>
      <c r="CU186" s="58"/>
      <c r="CV186" s="56"/>
      <c r="CW186" s="56"/>
      <c r="CY186" s="56"/>
      <c r="DB186" s="54"/>
      <c r="DC186" s="58"/>
      <c r="DD186" s="56"/>
      <c r="DE186" s="56"/>
      <c r="DG186" s="56"/>
      <c r="DJ186" s="54"/>
      <c r="DK186" s="58"/>
      <c r="DL186" s="56"/>
      <c r="DM186" s="56"/>
      <c r="DO186" s="56"/>
      <c r="DR186" s="54"/>
      <c r="DS186" s="58"/>
      <c r="DT186" s="56"/>
      <c r="DU186" s="56"/>
      <c r="DW186" s="56"/>
      <c r="DZ186" s="54"/>
      <c r="EA186" s="58"/>
      <c r="EB186" s="56"/>
      <c r="EC186" s="56"/>
      <c r="EE186" s="56"/>
      <c r="EH186" s="54"/>
      <c r="EI186" s="58"/>
      <c r="EJ186" s="56"/>
      <c r="EK186" s="56"/>
      <c r="EM186" s="56"/>
      <c r="EP186" s="54"/>
      <c r="EQ186" s="58"/>
      <c r="ER186" s="56"/>
      <c r="ES186" s="56"/>
      <c r="EU186" s="56"/>
      <c r="EX186" s="54"/>
      <c r="EY186" s="58"/>
      <c r="EZ186" s="56"/>
      <c r="FA186" s="56"/>
      <c r="FC186" s="56"/>
      <c r="FF186" s="54"/>
      <c r="FG186" s="58"/>
      <c r="FH186" s="56"/>
      <c r="FI186" s="56"/>
      <c r="FK186" s="56"/>
      <c r="FN186" s="54"/>
      <c r="FO186" s="58"/>
      <c r="FP186" s="56"/>
      <c r="FQ186" s="56"/>
      <c r="FS186" s="56"/>
      <c r="FV186" s="54"/>
      <c r="FW186" s="58"/>
      <c r="FX186" s="56"/>
      <c r="FY186" s="56"/>
      <c r="GA186" s="56"/>
      <c r="GD186" s="54"/>
      <c r="GE186" s="58"/>
      <c r="GF186" s="56"/>
      <c r="GG186" s="56"/>
      <c r="GI186" s="56"/>
      <c r="GL186" s="54"/>
      <c r="GM186" s="58"/>
      <c r="GN186" s="56"/>
      <c r="GO186" s="56"/>
      <c r="GQ186" s="56"/>
      <c r="GT186" s="54"/>
      <c r="GU186" s="58"/>
      <c r="GV186" s="56"/>
      <c r="GW186" s="56"/>
      <c r="GY186" s="56"/>
      <c r="HB186" s="54"/>
      <c r="HC186" s="58"/>
      <c r="HD186" s="56"/>
      <c r="HE186" s="56"/>
      <c r="HG186" s="56"/>
      <c r="HJ186" s="54"/>
      <c r="HK186" s="58"/>
      <c r="HL186" s="56"/>
      <c r="HM186" s="56"/>
      <c r="HO186" s="56"/>
      <c r="HR186" s="54"/>
      <c r="HS186" s="58"/>
      <c r="HT186" s="56"/>
      <c r="HU186" s="56"/>
      <c r="HW186" s="56"/>
      <c r="HZ186" s="54"/>
      <c r="IA186" s="58"/>
      <c r="IB186" s="56"/>
      <c r="IC186" s="56"/>
      <c r="IE186" s="56"/>
      <c r="IH186" s="54"/>
      <c r="II186" s="58"/>
      <c r="IJ186" s="56"/>
      <c r="IK186" s="56"/>
      <c r="IM186" s="56"/>
      <c r="IP186" s="54"/>
      <c r="IQ186" s="58"/>
      <c r="IR186" s="56"/>
      <c r="IS186" s="56"/>
      <c r="IU186" s="56"/>
    </row>
    <row r="187" s="52" customFormat="1" ht="19.7" customHeight="1">
      <c r="B187" s="54"/>
      <c r="C187" s="58"/>
      <c r="D187" s="56"/>
      <c r="E187" s="56"/>
      <c r="F187" s="57"/>
      <c r="G187" s="56">
        <f>G186-D187+E187</f>
        <v>58387.2</v>
      </c>
      <c r="H187" s="49"/>
      <c r="J187" s="54"/>
      <c r="K187" s="58"/>
      <c r="L187" s="56"/>
      <c r="M187" s="56"/>
      <c r="O187" s="56"/>
      <c r="R187" s="54"/>
      <c r="S187" s="58"/>
      <c r="T187" s="56"/>
      <c r="U187" s="56"/>
      <c r="W187" s="56"/>
      <c r="Z187" s="54"/>
      <c r="AA187" s="58"/>
      <c r="AB187" s="56"/>
      <c r="AC187" s="56"/>
      <c r="AE187" s="56"/>
      <c r="AH187" s="54"/>
      <c r="AI187" s="58"/>
      <c r="AJ187" s="56"/>
      <c r="AK187" s="56"/>
      <c r="AM187" s="56"/>
      <c r="AP187" s="54"/>
      <c r="AQ187" s="58"/>
      <c r="AR187" s="56"/>
      <c r="AS187" s="56"/>
      <c r="AU187" s="56"/>
      <c r="AX187" s="54"/>
      <c r="AY187" s="58"/>
      <c r="AZ187" s="56"/>
      <c r="BA187" s="56"/>
      <c r="BC187" s="56"/>
      <c r="BF187" s="54"/>
      <c r="BG187" s="58"/>
      <c r="BH187" s="56"/>
      <c r="BI187" s="56"/>
      <c r="BK187" s="56"/>
      <c r="BN187" s="54"/>
      <c r="BO187" s="58"/>
      <c r="BP187" s="56"/>
      <c r="BQ187" s="56"/>
      <c r="BS187" s="56"/>
      <c r="BV187" s="54"/>
      <c r="BW187" s="58"/>
      <c r="BX187" s="56"/>
      <c r="BY187" s="56"/>
      <c r="CA187" s="56"/>
      <c r="CD187" s="54"/>
      <c r="CE187" s="58"/>
      <c r="CF187" s="56"/>
      <c r="CG187" s="56"/>
      <c r="CI187" s="56"/>
      <c r="CL187" s="54"/>
      <c r="CM187" s="58"/>
      <c r="CN187" s="56"/>
      <c r="CO187" s="56"/>
      <c r="CQ187" s="56"/>
      <c r="CT187" s="54"/>
      <c r="CU187" s="58"/>
      <c r="CV187" s="56"/>
      <c r="CW187" s="56"/>
      <c r="CY187" s="56"/>
      <c r="DB187" s="54"/>
      <c r="DC187" s="58"/>
      <c r="DD187" s="56"/>
      <c r="DE187" s="56"/>
      <c r="DG187" s="56"/>
      <c r="DJ187" s="54"/>
      <c r="DK187" s="58"/>
      <c r="DL187" s="56"/>
      <c r="DM187" s="56"/>
      <c r="DO187" s="56"/>
      <c r="DR187" s="54"/>
      <c r="DS187" s="58"/>
      <c r="DT187" s="56"/>
      <c r="DU187" s="56"/>
      <c r="DW187" s="56"/>
      <c r="DZ187" s="54"/>
      <c r="EA187" s="58"/>
      <c r="EB187" s="56"/>
      <c r="EC187" s="56"/>
      <c r="EE187" s="56"/>
      <c r="EH187" s="54"/>
      <c r="EI187" s="58"/>
      <c r="EJ187" s="56"/>
      <c r="EK187" s="56"/>
      <c r="EM187" s="56"/>
      <c r="EP187" s="54"/>
      <c r="EQ187" s="58"/>
      <c r="ER187" s="56"/>
      <c r="ES187" s="56"/>
      <c r="EU187" s="56"/>
      <c r="EX187" s="54"/>
      <c r="EY187" s="58"/>
      <c r="EZ187" s="56"/>
      <c r="FA187" s="56"/>
      <c r="FC187" s="56"/>
      <c r="FF187" s="54"/>
      <c r="FG187" s="58"/>
      <c r="FH187" s="56"/>
      <c r="FI187" s="56"/>
      <c r="FK187" s="56"/>
      <c r="FN187" s="54"/>
      <c r="FO187" s="58"/>
      <c r="FP187" s="56"/>
      <c r="FQ187" s="56"/>
      <c r="FS187" s="56"/>
      <c r="FV187" s="54"/>
      <c r="FW187" s="58"/>
      <c r="FX187" s="56"/>
      <c r="FY187" s="56"/>
      <c r="GA187" s="56"/>
      <c r="GD187" s="54"/>
      <c r="GE187" s="58"/>
      <c r="GF187" s="56"/>
      <c r="GG187" s="56"/>
      <c r="GI187" s="56"/>
      <c r="GL187" s="54"/>
      <c r="GM187" s="58"/>
      <c r="GN187" s="56"/>
      <c r="GO187" s="56"/>
      <c r="GQ187" s="56"/>
      <c r="GT187" s="54"/>
      <c r="GU187" s="58"/>
      <c r="GV187" s="56"/>
      <c r="GW187" s="56"/>
      <c r="GY187" s="56"/>
      <c r="HB187" s="54"/>
      <c r="HC187" s="58"/>
      <c r="HD187" s="56"/>
      <c r="HE187" s="56"/>
      <c r="HG187" s="56"/>
      <c r="HJ187" s="54"/>
      <c r="HK187" s="58"/>
      <c r="HL187" s="56"/>
      <c r="HM187" s="56"/>
      <c r="HO187" s="56"/>
      <c r="HR187" s="54"/>
      <c r="HS187" s="58"/>
      <c r="HT187" s="56"/>
      <c r="HU187" s="56"/>
      <c r="HW187" s="56"/>
      <c r="HZ187" s="54"/>
      <c r="IA187" s="58"/>
      <c r="IB187" s="56"/>
      <c r="IC187" s="56"/>
      <c r="IE187" s="56"/>
      <c r="IH187" s="54"/>
      <c r="II187" s="58"/>
      <c r="IJ187" s="56"/>
      <c r="IK187" s="56"/>
      <c r="IM187" s="56"/>
      <c r="IP187" s="54"/>
      <c r="IQ187" s="58"/>
      <c r="IR187" s="56"/>
      <c r="IS187" s="56"/>
      <c r="IU187" s="56"/>
    </row>
    <row r="188" s="52" customFormat="1" ht="19.7" customHeight="1">
      <c r="B188" s="54"/>
      <c r="C188" s="58"/>
      <c r="D188" s="56"/>
      <c r="E188" s="56"/>
      <c r="F188" s="57"/>
      <c r="G188" s="56">
        <f>G187-D188+E188</f>
        <v>58387.2</v>
      </c>
      <c r="H188" s="49"/>
      <c r="J188" s="54"/>
      <c r="K188" s="58"/>
      <c r="L188" s="56"/>
      <c r="M188" s="56"/>
      <c r="O188" s="56"/>
      <c r="R188" s="54"/>
      <c r="S188" s="58"/>
      <c r="T188" s="56"/>
      <c r="U188" s="56"/>
      <c r="W188" s="56"/>
      <c r="Z188" s="54"/>
      <c r="AA188" s="58"/>
      <c r="AB188" s="56"/>
      <c r="AC188" s="56"/>
      <c r="AE188" s="56"/>
      <c r="AH188" s="54"/>
      <c r="AI188" s="58"/>
      <c r="AJ188" s="56"/>
      <c r="AK188" s="56"/>
      <c r="AM188" s="56"/>
      <c r="AP188" s="54"/>
      <c r="AQ188" s="58"/>
      <c r="AR188" s="56"/>
      <c r="AS188" s="56"/>
      <c r="AU188" s="56"/>
      <c r="AX188" s="54"/>
      <c r="AY188" s="58"/>
      <c r="AZ188" s="56"/>
      <c r="BA188" s="56"/>
      <c r="BC188" s="56"/>
      <c r="BF188" s="54"/>
      <c r="BG188" s="58"/>
      <c r="BH188" s="56"/>
      <c r="BI188" s="56"/>
      <c r="BK188" s="56"/>
      <c r="BN188" s="54"/>
      <c r="BO188" s="58"/>
      <c r="BP188" s="56"/>
      <c r="BQ188" s="56"/>
      <c r="BS188" s="56"/>
      <c r="BV188" s="54"/>
      <c r="BW188" s="58"/>
      <c r="BX188" s="56"/>
      <c r="BY188" s="56"/>
      <c r="CA188" s="56"/>
      <c r="CD188" s="54"/>
      <c r="CE188" s="58"/>
      <c r="CF188" s="56"/>
      <c r="CG188" s="56"/>
      <c r="CI188" s="56"/>
      <c r="CL188" s="54"/>
      <c r="CM188" s="58"/>
      <c r="CN188" s="56"/>
      <c r="CO188" s="56"/>
      <c r="CQ188" s="56"/>
      <c r="CT188" s="54"/>
      <c r="CU188" s="58"/>
      <c r="CV188" s="56"/>
      <c r="CW188" s="56"/>
      <c r="CY188" s="56"/>
      <c r="DB188" s="54"/>
      <c r="DC188" s="58"/>
      <c r="DD188" s="56"/>
      <c r="DE188" s="56"/>
      <c r="DG188" s="56"/>
      <c r="DJ188" s="54"/>
      <c r="DK188" s="58"/>
      <c r="DL188" s="56"/>
      <c r="DM188" s="56"/>
      <c r="DO188" s="56"/>
      <c r="DR188" s="54"/>
      <c r="DS188" s="58"/>
      <c r="DT188" s="56"/>
      <c r="DU188" s="56"/>
      <c r="DW188" s="56"/>
      <c r="DZ188" s="54"/>
      <c r="EA188" s="58"/>
      <c r="EB188" s="56"/>
      <c r="EC188" s="56"/>
      <c r="EE188" s="56"/>
      <c r="EH188" s="54"/>
      <c r="EI188" s="58"/>
      <c r="EJ188" s="56"/>
      <c r="EK188" s="56"/>
      <c r="EM188" s="56"/>
      <c r="EP188" s="54"/>
      <c r="EQ188" s="58"/>
      <c r="ER188" s="56"/>
      <c r="ES188" s="56"/>
      <c r="EU188" s="56"/>
      <c r="EX188" s="54"/>
      <c r="EY188" s="58"/>
      <c r="EZ188" s="56"/>
      <c r="FA188" s="56"/>
      <c r="FC188" s="56"/>
      <c r="FF188" s="54"/>
      <c r="FG188" s="58"/>
      <c r="FH188" s="56"/>
      <c r="FI188" s="56"/>
      <c r="FK188" s="56"/>
      <c r="FN188" s="54"/>
      <c r="FO188" s="58"/>
      <c r="FP188" s="56"/>
      <c r="FQ188" s="56"/>
      <c r="FS188" s="56"/>
      <c r="FV188" s="54"/>
      <c r="FW188" s="58"/>
      <c r="FX188" s="56"/>
      <c r="FY188" s="56"/>
      <c r="GA188" s="56"/>
      <c r="GD188" s="54"/>
      <c r="GE188" s="58"/>
      <c r="GF188" s="56"/>
      <c r="GG188" s="56"/>
      <c r="GI188" s="56"/>
      <c r="GL188" s="54"/>
      <c r="GM188" s="58"/>
      <c r="GN188" s="56"/>
      <c r="GO188" s="56"/>
      <c r="GQ188" s="56"/>
      <c r="GT188" s="54"/>
      <c r="GU188" s="58"/>
      <c r="GV188" s="56"/>
      <c r="GW188" s="56"/>
      <c r="GY188" s="56"/>
      <c r="HB188" s="54"/>
      <c r="HC188" s="58"/>
      <c r="HD188" s="56"/>
      <c r="HE188" s="56"/>
      <c r="HG188" s="56"/>
      <c r="HJ188" s="54"/>
      <c r="HK188" s="58"/>
      <c r="HL188" s="56"/>
      <c r="HM188" s="56"/>
      <c r="HO188" s="56"/>
      <c r="HR188" s="54"/>
      <c r="HS188" s="58"/>
      <c r="HT188" s="56"/>
      <c r="HU188" s="56"/>
      <c r="HW188" s="56"/>
      <c r="HZ188" s="54"/>
      <c r="IA188" s="58"/>
      <c r="IB188" s="56"/>
      <c r="IC188" s="56"/>
      <c r="IE188" s="56"/>
      <c r="IH188" s="54"/>
      <c r="II188" s="58"/>
      <c r="IJ188" s="56"/>
      <c r="IK188" s="56"/>
      <c r="IM188" s="56"/>
      <c r="IP188" s="54"/>
      <c r="IQ188" s="58"/>
      <c r="IR188" s="56"/>
      <c r="IS188" s="56"/>
      <c r="IU188" s="56"/>
    </row>
    <row r="189" s="52" customFormat="1" ht="19.7" customHeight="1">
      <c r="B189" s="54"/>
      <c r="C189" s="58"/>
      <c r="D189" s="56"/>
      <c r="E189" s="56"/>
      <c r="F189" s="57"/>
      <c r="G189" s="56">
        <f>G188-D189+E189</f>
        <v>58387.2</v>
      </c>
      <c r="H189" s="49"/>
      <c r="J189" s="54"/>
      <c r="K189" s="58"/>
      <c r="L189" s="56"/>
      <c r="M189" s="56"/>
      <c r="O189" s="56"/>
      <c r="R189" s="54"/>
      <c r="S189" s="58"/>
      <c r="T189" s="56"/>
      <c r="U189" s="56"/>
      <c r="W189" s="56"/>
      <c r="Z189" s="54"/>
      <c r="AA189" s="58"/>
      <c r="AB189" s="56"/>
      <c r="AC189" s="56"/>
      <c r="AE189" s="56"/>
      <c r="AH189" s="54"/>
      <c r="AI189" s="58"/>
      <c r="AJ189" s="56"/>
      <c r="AK189" s="56"/>
      <c r="AM189" s="56"/>
      <c r="AP189" s="54"/>
      <c r="AQ189" s="58"/>
      <c r="AR189" s="56"/>
      <c r="AS189" s="56"/>
      <c r="AU189" s="56"/>
      <c r="AX189" s="54"/>
      <c r="AY189" s="58"/>
      <c r="AZ189" s="56"/>
      <c r="BA189" s="56"/>
      <c r="BC189" s="56"/>
      <c r="BF189" s="54"/>
      <c r="BG189" s="58"/>
      <c r="BH189" s="56"/>
      <c r="BI189" s="56"/>
      <c r="BK189" s="56"/>
      <c r="BN189" s="54"/>
      <c r="BO189" s="58"/>
      <c r="BP189" s="56"/>
      <c r="BQ189" s="56"/>
      <c r="BS189" s="56"/>
      <c r="BV189" s="54"/>
      <c r="BW189" s="58"/>
      <c r="BX189" s="56"/>
      <c r="BY189" s="56"/>
      <c r="CA189" s="56"/>
      <c r="CD189" s="54"/>
      <c r="CE189" s="58"/>
      <c r="CF189" s="56"/>
      <c r="CG189" s="56"/>
      <c r="CI189" s="56"/>
      <c r="CL189" s="54"/>
      <c r="CM189" s="58"/>
      <c r="CN189" s="56"/>
      <c r="CO189" s="56"/>
      <c r="CQ189" s="56"/>
      <c r="CT189" s="54"/>
      <c r="CU189" s="58"/>
      <c r="CV189" s="56"/>
      <c r="CW189" s="56"/>
      <c r="CY189" s="56"/>
      <c r="DB189" s="54"/>
      <c r="DC189" s="58"/>
      <c r="DD189" s="56"/>
      <c r="DE189" s="56"/>
      <c r="DG189" s="56"/>
      <c r="DJ189" s="54"/>
      <c r="DK189" s="58"/>
      <c r="DL189" s="56"/>
      <c r="DM189" s="56"/>
      <c r="DO189" s="56"/>
      <c r="DR189" s="54"/>
      <c r="DS189" s="58"/>
      <c r="DT189" s="56"/>
      <c r="DU189" s="56"/>
      <c r="DW189" s="56"/>
      <c r="DZ189" s="54"/>
      <c r="EA189" s="58"/>
      <c r="EB189" s="56"/>
      <c r="EC189" s="56"/>
      <c r="EE189" s="56"/>
      <c r="EH189" s="54"/>
      <c r="EI189" s="58"/>
      <c r="EJ189" s="56"/>
      <c r="EK189" s="56"/>
      <c r="EM189" s="56"/>
      <c r="EP189" s="54"/>
      <c r="EQ189" s="58"/>
      <c r="ER189" s="56"/>
      <c r="ES189" s="56"/>
      <c r="EU189" s="56"/>
      <c r="EX189" s="54"/>
      <c r="EY189" s="58"/>
      <c r="EZ189" s="56"/>
      <c r="FA189" s="56"/>
      <c r="FC189" s="56"/>
      <c r="FF189" s="54"/>
      <c r="FG189" s="58"/>
      <c r="FH189" s="56"/>
      <c r="FI189" s="56"/>
      <c r="FK189" s="56"/>
      <c r="FN189" s="54"/>
      <c r="FO189" s="58"/>
      <c r="FP189" s="56"/>
      <c r="FQ189" s="56"/>
      <c r="FS189" s="56"/>
      <c r="FV189" s="54"/>
      <c r="FW189" s="58"/>
      <c r="FX189" s="56"/>
      <c r="FY189" s="56"/>
      <c r="GA189" s="56"/>
      <c r="GD189" s="54"/>
      <c r="GE189" s="58"/>
      <c r="GF189" s="56"/>
      <c r="GG189" s="56"/>
      <c r="GI189" s="56"/>
      <c r="GL189" s="54"/>
      <c r="GM189" s="58"/>
      <c r="GN189" s="56"/>
      <c r="GO189" s="56"/>
      <c r="GQ189" s="56"/>
      <c r="GT189" s="54"/>
      <c r="GU189" s="58"/>
      <c r="GV189" s="56"/>
      <c r="GW189" s="56"/>
      <c r="GY189" s="56"/>
      <c r="HB189" s="54"/>
      <c r="HC189" s="58"/>
      <c r="HD189" s="56"/>
      <c r="HE189" s="56"/>
      <c r="HG189" s="56"/>
      <c r="HJ189" s="54"/>
      <c r="HK189" s="58"/>
      <c r="HL189" s="56"/>
      <c r="HM189" s="56"/>
      <c r="HO189" s="56"/>
      <c r="HR189" s="54"/>
      <c r="HS189" s="58"/>
      <c r="HT189" s="56"/>
      <c r="HU189" s="56"/>
      <c r="HW189" s="56"/>
      <c r="HZ189" s="54"/>
      <c r="IA189" s="58"/>
      <c r="IB189" s="56"/>
      <c r="IC189" s="56"/>
      <c r="IE189" s="56"/>
      <c r="IH189" s="54"/>
      <c r="II189" s="58"/>
      <c r="IJ189" s="56"/>
      <c r="IK189" s="56"/>
      <c r="IM189" s="56"/>
      <c r="IP189" s="54"/>
      <c r="IQ189" s="58"/>
      <c r="IR189" s="56"/>
      <c r="IS189" s="56"/>
      <c r="IU189" s="56"/>
    </row>
    <row r="190" s="52" customFormat="1" ht="19.7" customHeight="1">
      <c r="B190" s="54"/>
      <c r="C190" s="58"/>
      <c r="D190" s="56"/>
      <c r="E190" s="56"/>
      <c r="F190" s="57"/>
      <c r="G190" s="56">
        <f>G189-D190+E190</f>
        <v>58387.2</v>
      </c>
      <c r="H190" s="49"/>
      <c r="J190" s="54"/>
      <c r="K190" s="58"/>
      <c r="L190" s="56"/>
      <c r="M190" s="56"/>
      <c r="O190" s="56"/>
      <c r="R190" s="54"/>
      <c r="S190" s="58"/>
      <c r="T190" s="56"/>
      <c r="U190" s="56"/>
      <c r="W190" s="56"/>
      <c r="Z190" s="54"/>
      <c r="AA190" s="58"/>
      <c r="AB190" s="56"/>
      <c r="AC190" s="56"/>
      <c r="AE190" s="56"/>
      <c r="AH190" s="54"/>
      <c r="AI190" s="58"/>
      <c r="AJ190" s="56"/>
      <c r="AK190" s="56"/>
      <c r="AM190" s="56"/>
      <c r="AP190" s="54"/>
      <c r="AQ190" s="58"/>
      <c r="AR190" s="56"/>
      <c r="AS190" s="56"/>
      <c r="AU190" s="56"/>
      <c r="AX190" s="54"/>
      <c r="AY190" s="58"/>
      <c r="AZ190" s="56"/>
      <c r="BA190" s="56"/>
      <c r="BC190" s="56"/>
      <c r="BF190" s="54"/>
      <c r="BG190" s="58"/>
      <c r="BH190" s="56"/>
      <c r="BI190" s="56"/>
      <c r="BK190" s="56"/>
      <c r="BN190" s="54"/>
      <c r="BO190" s="58"/>
      <c r="BP190" s="56"/>
      <c r="BQ190" s="56"/>
      <c r="BS190" s="56"/>
      <c r="BV190" s="54"/>
      <c r="BW190" s="58"/>
      <c r="BX190" s="56"/>
      <c r="BY190" s="56"/>
      <c r="CA190" s="56"/>
      <c r="CD190" s="54"/>
      <c r="CE190" s="58"/>
      <c r="CF190" s="56"/>
      <c r="CG190" s="56"/>
      <c r="CI190" s="56"/>
      <c r="CL190" s="54"/>
      <c r="CM190" s="58"/>
      <c r="CN190" s="56"/>
      <c r="CO190" s="56"/>
      <c r="CQ190" s="56"/>
      <c r="CT190" s="54"/>
      <c r="CU190" s="58"/>
      <c r="CV190" s="56"/>
      <c r="CW190" s="56"/>
      <c r="CY190" s="56"/>
      <c r="DB190" s="54"/>
      <c r="DC190" s="58"/>
      <c r="DD190" s="56"/>
      <c r="DE190" s="56"/>
      <c r="DG190" s="56"/>
      <c r="DJ190" s="54"/>
      <c r="DK190" s="58"/>
      <c r="DL190" s="56"/>
      <c r="DM190" s="56"/>
      <c r="DO190" s="56"/>
      <c r="DR190" s="54"/>
      <c r="DS190" s="58"/>
      <c r="DT190" s="56"/>
      <c r="DU190" s="56"/>
      <c r="DW190" s="56"/>
      <c r="DZ190" s="54"/>
      <c r="EA190" s="58"/>
      <c r="EB190" s="56"/>
      <c r="EC190" s="56"/>
      <c r="EE190" s="56"/>
      <c r="EH190" s="54"/>
      <c r="EI190" s="58"/>
      <c r="EJ190" s="56"/>
      <c r="EK190" s="56"/>
      <c r="EM190" s="56"/>
      <c r="EP190" s="54"/>
      <c r="EQ190" s="58"/>
      <c r="ER190" s="56"/>
      <c r="ES190" s="56"/>
      <c r="EU190" s="56"/>
      <c r="EX190" s="54"/>
      <c r="EY190" s="58"/>
      <c r="EZ190" s="56"/>
      <c r="FA190" s="56"/>
      <c r="FC190" s="56"/>
      <c r="FF190" s="54"/>
      <c r="FG190" s="58"/>
      <c r="FH190" s="56"/>
      <c r="FI190" s="56"/>
      <c r="FK190" s="56"/>
      <c r="FN190" s="54"/>
      <c r="FO190" s="58"/>
      <c r="FP190" s="56"/>
      <c r="FQ190" s="56"/>
      <c r="FS190" s="56"/>
      <c r="FV190" s="54"/>
      <c r="FW190" s="58"/>
      <c r="FX190" s="56"/>
      <c r="FY190" s="56"/>
      <c r="GA190" s="56"/>
      <c r="GD190" s="54"/>
      <c r="GE190" s="58"/>
      <c r="GF190" s="56"/>
      <c r="GG190" s="56"/>
      <c r="GI190" s="56"/>
      <c r="GL190" s="54"/>
      <c r="GM190" s="58"/>
      <c r="GN190" s="56"/>
      <c r="GO190" s="56"/>
      <c r="GQ190" s="56"/>
      <c r="GT190" s="54"/>
      <c r="GU190" s="58"/>
      <c r="GV190" s="56"/>
      <c r="GW190" s="56"/>
      <c r="GY190" s="56"/>
      <c r="HB190" s="54"/>
      <c r="HC190" s="58"/>
      <c r="HD190" s="56"/>
      <c r="HE190" s="56"/>
      <c r="HG190" s="56"/>
      <c r="HJ190" s="54"/>
      <c r="HK190" s="58"/>
      <c r="HL190" s="56"/>
      <c r="HM190" s="56"/>
      <c r="HO190" s="56"/>
      <c r="HR190" s="54"/>
      <c r="HS190" s="58"/>
      <c r="HT190" s="56"/>
      <c r="HU190" s="56"/>
      <c r="HW190" s="56"/>
      <c r="HZ190" s="54"/>
      <c r="IA190" s="58"/>
      <c r="IB190" s="56"/>
      <c r="IC190" s="56"/>
      <c r="IE190" s="56"/>
      <c r="IH190" s="54"/>
      <c r="II190" s="58"/>
      <c r="IJ190" s="56"/>
      <c r="IK190" s="56"/>
      <c r="IM190" s="56"/>
      <c r="IP190" s="54"/>
      <c r="IQ190" s="58"/>
      <c r="IR190" s="56"/>
      <c r="IS190" s="56"/>
      <c r="IU190" s="56"/>
    </row>
    <row r="191" s="52" customFormat="1" ht="19.7" customHeight="1">
      <c r="B191" s="54"/>
      <c r="C191" s="58"/>
      <c r="D191" s="56"/>
      <c r="E191" s="56"/>
      <c r="F191" s="57"/>
      <c r="G191" s="56">
        <f>G190-D191+E191</f>
        <v>58387.2</v>
      </c>
      <c r="H191" s="49"/>
      <c r="J191" s="54"/>
      <c r="K191" s="58"/>
      <c r="L191" s="56"/>
      <c r="M191" s="56"/>
      <c r="O191" s="56"/>
      <c r="R191" s="54"/>
      <c r="S191" s="58"/>
      <c r="T191" s="56"/>
      <c r="U191" s="56"/>
      <c r="W191" s="56"/>
      <c r="Z191" s="54"/>
      <c r="AA191" s="58"/>
      <c r="AB191" s="56"/>
      <c r="AC191" s="56"/>
      <c r="AE191" s="56"/>
      <c r="AH191" s="54"/>
      <c r="AI191" s="58"/>
      <c r="AJ191" s="56"/>
      <c r="AK191" s="56"/>
      <c r="AM191" s="56"/>
      <c r="AP191" s="54"/>
      <c r="AQ191" s="58"/>
      <c r="AR191" s="56"/>
      <c r="AS191" s="56"/>
      <c r="AU191" s="56"/>
      <c r="AX191" s="54"/>
      <c r="AY191" s="58"/>
      <c r="AZ191" s="56"/>
      <c r="BA191" s="56"/>
      <c r="BC191" s="56"/>
      <c r="BF191" s="54"/>
      <c r="BG191" s="58"/>
      <c r="BH191" s="56"/>
      <c r="BI191" s="56"/>
      <c r="BK191" s="56"/>
      <c r="BN191" s="54"/>
      <c r="BO191" s="58"/>
      <c r="BP191" s="56"/>
      <c r="BQ191" s="56"/>
      <c r="BS191" s="56"/>
      <c r="BV191" s="54"/>
      <c r="BW191" s="58"/>
      <c r="BX191" s="56"/>
      <c r="BY191" s="56"/>
      <c r="CA191" s="56"/>
      <c r="CD191" s="54"/>
      <c r="CE191" s="58"/>
      <c r="CF191" s="56"/>
      <c r="CG191" s="56"/>
      <c r="CI191" s="56"/>
      <c r="CL191" s="54"/>
      <c r="CM191" s="58"/>
      <c r="CN191" s="56"/>
      <c r="CO191" s="56"/>
      <c r="CQ191" s="56"/>
      <c r="CT191" s="54"/>
      <c r="CU191" s="58"/>
      <c r="CV191" s="56"/>
      <c r="CW191" s="56"/>
      <c r="CY191" s="56"/>
      <c r="DB191" s="54"/>
      <c r="DC191" s="58"/>
      <c r="DD191" s="56"/>
      <c r="DE191" s="56"/>
      <c r="DG191" s="56"/>
      <c r="DJ191" s="54"/>
      <c r="DK191" s="58"/>
      <c r="DL191" s="56"/>
      <c r="DM191" s="56"/>
      <c r="DO191" s="56"/>
      <c r="DR191" s="54"/>
      <c r="DS191" s="58"/>
      <c r="DT191" s="56"/>
      <c r="DU191" s="56"/>
      <c r="DW191" s="56"/>
      <c r="DZ191" s="54"/>
      <c r="EA191" s="58"/>
      <c r="EB191" s="56"/>
      <c r="EC191" s="56"/>
      <c r="EE191" s="56"/>
      <c r="EH191" s="54"/>
      <c r="EI191" s="58"/>
      <c r="EJ191" s="56"/>
      <c r="EK191" s="56"/>
      <c r="EM191" s="56"/>
      <c r="EP191" s="54"/>
      <c r="EQ191" s="58"/>
      <c r="ER191" s="56"/>
      <c r="ES191" s="56"/>
      <c r="EU191" s="56"/>
      <c r="EX191" s="54"/>
      <c r="EY191" s="58"/>
      <c r="EZ191" s="56"/>
      <c r="FA191" s="56"/>
      <c r="FC191" s="56"/>
      <c r="FF191" s="54"/>
      <c r="FG191" s="58"/>
      <c r="FH191" s="56"/>
      <c r="FI191" s="56"/>
      <c r="FK191" s="56"/>
      <c r="FN191" s="54"/>
      <c r="FO191" s="58"/>
      <c r="FP191" s="56"/>
      <c r="FQ191" s="56"/>
      <c r="FS191" s="56"/>
      <c r="FV191" s="54"/>
      <c r="FW191" s="58"/>
      <c r="FX191" s="56"/>
      <c r="FY191" s="56"/>
      <c r="GA191" s="56"/>
      <c r="GD191" s="54"/>
      <c r="GE191" s="58"/>
      <c r="GF191" s="56"/>
      <c r="GG191" s="56"/>
      <c r="GI191" s="56"/>
      <c r="GL191" s="54"/>
      <c r="GM191" s="58"/>
      <c r="GN191" s="56"/>
      <c r="GO191" s="56"/>
      <c r="GQ191" s="56"/>
      <c r="GT191" s="54"/>
      <c r="GU191" s="58"/>
      <c r="GV191" s="56"/>
      <c r="GW191" s="56"/>
      <c r="GY191" s="56"/>
      <c r="HB191" s="54"/>
      <c r="HC191" s="58"/>
      <c r="HD191" s="56"/>
      <c r="HE191" s="56"/>
      <c r="HG191" s="56"/>
      <c r="HJ191" s="54"/>
      <c r="HK191" s="58"/>
      <c r="HL191" s="56"/>
      <c r="HM191" s="56"/>
      <c r="HO191" s="56"/>
      <c r="HR191" s="54"/>
      <c r="HS191" s="58"/>
      <c r="HT191" s="56"/>
      <c r="HU191" s="56"/>
      <c r="HW191" s="56"/>
      <c r="HZ191" s="54"/>
      <c r="IA191" s="58"/>
      <c r="IB191" s="56"/>
      <c r="IC191" s="56"/>
      <c r="IE191" s="56"/>
      <c r="IH191" s="54"/>
      <c r="II191" s="58"/>
      <c r="IJ191" s="56"/>
      <c r="IK191" s="56"/>
      <c r="IM191" s="56"/>
      <c r="IP191" s="54"/>
      <c r="IQ191" s="58"/>
      <c r="IR191" s="56"/>
      <c r="IS191" s="56"/>
      <c r="IU191" s="56"/>
    </row>
    <row r="192" s="52" customFormat="1" ht="19.7" customHeight="1">
      <c r="B192" s="54"/>
      <c r="C192" s="58"/>
      <c r="D192" s="56"/>
      <c r="E192" s="56"/>
      <c r="F192" s="57"/>
      <c r="G192" s="56">
        <f>G191-D192+E192</f>
        <v>58387.2</v>
      </c>
      <c r="H192" s="49"/>
      <c r="J192" s="54"/>
      <c r="K192" s="58"/>
      <c r="L192" s="56"/>
      <c r="M192" s="56"/>
      <c r="O192" s="56"/>
      <c r="R192" s="54"/>
      <c r="S192" s="58"/>
      <c r="T192" s="56"/>
      <c r="U192" s="56"/>
      <c r="W192" s="56"/>
      <c r="Z192" s="54"/>
      <c r="AA192" s="58"/>
      <c r="AB192" s="56"/>
      <c r="AC192" s="56"/>
      <c r="AE192" s="56"/>
      <c r="AH192" s="54"/>
      <c r="AI192" s="58"/>
      <c r="AJ192" s="56"/>
      <c r="AK192" s="56"/>
      <c r="AM192" s="56"/>
      <c r="AP192" s="54"/>
      <c r="AQ192" s="58"/>
      <c r="AR192" s="56"/>
      <c r="AS192" s="56"/>
      <c r="AU192" s="56"/>
      <c r="AX192" s="54"/>
      <c r="AY192" s="58"/>
      <c r="AZ192" s="56"/>
      <c r="BA192" s="56"/>
      <c r="BC192" s="56"/>
      <c r="BF192" s="54"/>
      <c r="BG192" s="58"/>
      <c r="BH192" s="56"/>
      <c r="BI192" s="56"/>
      <c r="BK192" s="56"/>
      <c r="BN192" s="54"/>
      <c r="BO192" s="58"/>
      <c r="BP192" s="56"/>
      <c r="BQ192" s="56"/>
      <c r="BS192" s="56"/>
      <c r="BV192" s="54"/>
      <c r="BW192" s="58"/>
      <c r="BX192" s="56"/>
      <c r="BY192" s="56"/>
      <c r="CA192" s="56"/>
      <c r="CD192" s="54"/>
      <c r="CE192" s="58"/>
      <c r="CF192" s="56"/>
      <c r="CG192" s="56"/>
      <c r="CI192" s="56"/>
      <c r="CL192" s="54"/>
      <c r="CM192" s="58"/>
      <c r="CN192" s="56"/>
      <c r="CO192" s="56"/>
      <c r="CQ192" s="56"/>
      <c r="CT192" s="54"/>
      <c r="CU192" s="58"/>
      <c r="CV192" s="56"/>
      <c r="CW192" s="56"/>
      <c r="CY192" s="56"/>
      <c r="DB192" s="54"/>
      <c r="DC192" s="58"/>
      <c r="DD192" s="56"/>
      <c r="DE192" s="56"/>
      <c r="DG192" s="56"/>
      <c r="DJ192" s="54"/>
      <c r="DK192" s="58"/>
      <c r="DL192" s="56"/>
      <c r="DM192" s="56"/>
      <c r="DO192" s="56"/>
      <c r="DR192" s="54"/>
      <c r="DS192" s="58"/>
      <c r="DT192" s="56"/>
      <c r="DU192" s="56"/>
      <c r="DW192" s="56"/>
      <c r="DZ192" s="54"/>
      <c r="EA192" s="58"/>
      <c r="EB192" s="56"/>
      <c r="EC192" s="56"/>
      <c r="EE192" s="56"/>
      <c r="EH192" s="54"/>
      <c r="EI192" s="58"/>
      <c r="EJ192" s="56"/>
      <c r="EK192" s="56"/>
      <c r="EM192" s="56"/>
      <c r="EP192" s="54"/>
      <c r="EQ192" s="58"/>
      <c r="ER192" s="56"/>
      <c r="ES192" s="56"/>
      <c r="EU192" s="56"/>
      <c r="EX192" s="54"/>
      <c r="EY192" s="58"/>
      <c r="EZ192" s="56"/>
      <c r="FA192" s="56"/>
      <c r="FC192" s="56"/>
      <c r="FF192" s="54"/>
      <c r="FG192" s="58"/>
      <c r="FH192" s="56"/>
      <c r="FI192" s="56"/>
      <c r="FK192" s="56"/>
      <c r="FN192" s="54"/>
      <c r="FO192" s="58"/>
      <c r="FP192" s="56"/>
      <c r="FQ192" s="56"/>
      <c r="FS192" s="56"/>
      <c r="FV192" s="54"/>
      <c r="FW192" s="58"/>
      <c r="FX192" s="56"/>
      <c r="FY192" s="56"/>
      <c r="GA192" s="56"/>
      <c r="GD192" s="54"/>
      <c r="GE192" s="58"/>
      <c r="GF192" s="56"/>
      <c r="GG192" s="56"/>
      <c r="GI192" s="56"/>
      <c r="GL192" s="54"/>
      <c r="GM192" s="58"/>
      <c r="GN192" s="56"/>
      <c r="GO192" s="56"/>
      <c r="GQ192" s="56"/>
      <c r="GT192" s="54"/>
      <c r="GU192" s="58"/>
      <c r="GV192" s="56"/>
      <c r="GW192" s="56"/>
      <c r="GY192" s="56"/>
      <c r="HB192" s="54"/>
      <c r="HC192" s="58"/>
      <c r="HD192" s="56"/>
      <c r="HE192" s="56"/>
      <c r="HG192" s="56"/>
      <c r="HJ192" s="54"/>
      <c r="HK192" s="58"/>
      <c r="HL192" s="56"/>
      <c r="HM192" s="56"/>
      <c r="HO192" s="56"/>
      <c r="HR192" s="54"/>
      <c r="HS192" s="58"/>
      <c r="HT192" s="56"/>
      <c r="HU192" s="56"/>
      <c r="HW192" s="56"/>
      <c r="HZ192" s="54"/>
      <c r="IA192" s="58"/>
      <c r="IB192" s="56"/>
      <c r="IC192" s="56"/>
      <c r="IE192" s="56"/>
      <c r="IH192" s="54"/>
      <c r="II192" s="58"/>
      <c r="IJ192" s="56"/>
      <c r="IK192" s="56"/>
      <c r="IM192" s="56"/>
      <c r="IP192" s="54"/>
      <c r="IQ192" s="58"/>
      <c r="IR192" s="56"/>
      <c r="IS192" s="56"/>
      <c r="IU192" s="56"/>
    </row>
    <row r="193" s="52" customFormat="1" ht="19.7" customHeight="1">
      <c r="B193" s="54"/>
      <c r="C193" s="58"/>
      <c r="D193" s="56"/>
      <c r="E193" s="56"/>
      <c r="F193" s="57"/>
      <c r="G193" s="56">
        <f>G192-D193+E193</f>
        <v>58387.2</v>
      </c>
      <c r="H193" s="49"/>
      <c r="J193" s="54"/>
      <c r="K193" s="58"/>
      <c r="L193" s="56"/>
      <c r="M193" s="56"/>
      <c r="O193" s="56"/>
      <c r="R193" s="54"/>
      <c r="S193" s="58"/>
      <c r="T193" s="56"/>
      <c r="U193" s="56"/>
      <c r="W193" s="56"/>
      <c r="Z193" s="54"/>
      <c r="AA193" s="58"/>
      <c r="AB193" s="56"/>
      <c r="AC193" s="56"/>
      <c r="AE193" s="56"/>
      <c r="AH193" s="54"/>
      <c r="AI193" s="58"/>
      <c r="AJ193" s="56"/>
      <c r="AK193" s="56"/>
      <c r="AM193" s="56"/>
      <c r="AP193" s="54"/>
      <c r="AQ193" s="58"/>
      <c r="AR193" s="56"/>
      <c r="AS193" s="56"/>
      <c r="AU193" s="56"/>
      <c r="AX193" s="54"/>
      <c r="AY193" s="58"/>
      <c r="AZ193" s="56"/>
      <c r="BA193" s="56"/>
      <c r="BC193" s="56"/>
      <c r="BF193" s="54"/>
      <c r="BG193" s="58"/>
      <c r="BH193" s="56"/>
      <c r="BI193" s="56"/>
      <c r="BK193" s="56"/>
      <c r="BN193" s="54"/>
      <c r="BO193" s="58"/>
      <c r="BP193" s="56"/>
      <c r="BQ193" s="56"/>
      <c r="BS193" s="56"/>
      <c r="BV193" s="54"/>
      <c r="BW193" s="58"/>
      <c r="BX193" s="56"/>
      <c r="BY193" s="56"/>
      <c r="CA193" s="56"/>
      <c r="CD193" s="54"/>
      <c r="CE193" s="58"/>
      <c r="CF193" s="56"/>
      <c r="CG193" s="56"/>
      <c r="CI193" s="56"/>
      <c r="CL193" s="54"/>
      <c r="CM193" s="58"/>
      <c r="CN193" s="56"/>
      <c r="CO193" s="56"/>
      <c r="CQ193" s="56"/>
      <c r="CT193" s="54"/>
      <c r="CU193" s="58"/>
      <c r="CV193" s="56"/>
      <c r="CW193" s="56"/>
      <c r="CY193" s="56"/>
      <c r="DB193" s="54"/>
      <c r="DC193" s="58"/>
      <c r="DD193" s="56"/>
      <c r="DE193" s="56"/>
      <c r="DG193" s="56"/>
      <c r="DJ193" s="54"/>
      <c r="DK193" s="58"/>
      <c r="DL193" s="56"/>
      <c r="DM193" s="56"/>
      <c r="DO193" s="56"/>
      <c r="DR193" s="54"/>
      <c r="DS193" s="58"/>
      <c r="DT193" s="56"/>
      <c r="DU193" s="56"/>
      <c r="DW193" s="56"/>
      <c r="DZ193" s="54"/>
      <c r="EA193" s="58"/>
      <c r="EB193" s="56"/>
      <c r="EC193" s="56"/>
      <c r="EE193" s="56"/>
      <c r="EH193" s="54"/>
      <c r="EI193" s="58"/>
      <c r="EJ193" s="56"/>
      <c r="EK193" s="56"/>
      <c r="EM193" s="56"/>
      <c r="EP193" s="54"/>
      <c r="EQ193" s="58"/>
      <c r="ER193" s="56"/>
      <c r="ES193" s="56"/>
      <c r="EU193" s="56"/>
      <c r="EX193" s="54"/>
      <c r="EY193" s="58"/>
      <c r="EZ193" s="56"/>
      <c r="FA193" s="56"/>
      <c r="FC193" s="56"/>
      <c r="FF193" s="54"/>
      <c r="FG193" s="58"/>
      <c r="FH193" s="56"/>
      <c r="FI193" s="56"/>
      <c r="FK193" s="56"/>
      <c r="FN193" s="54"/>
      <c r="FO193" s="58"/>
      <c r="FP193" s="56"/>
      <c r="FQ193" s="56"/>
      <c r="FS193" s="56"/>
      <c r="FV193" s="54"/>
      <c r="FW193" s="58"/>
      <c r="FX193" s="56"/>
      <c r="FY193" s="56"/>
      <c r="GA193" s="56"/>
      <c r="GD193" s="54"/>
      <c r="GE193" s="58"/>
      <c r="GF193" s="56"/>
      <c r="GG193" s="56"/>
      <c r="GI193" s="56"/>
      <c r="GL193" s="54"/>
      <c r="GM193" s="58"/>
      <c r="GN193" s="56"/>
      <c r="GO193" s="56"/>
      <c r="GQ193" s="56"/>
      <c r="GT193" s="54"/>
      <c r="GU193" s="58"/>
      <c r="GV193" s="56"/>
      <c r="GW193" s="56"/>
      <c r="GY193" s="56"/>
      <c r="HB193" s="54"/>
      <c r="HC193" s="58"/>
      <c r="HD193" s="56"/>
      <c r="HE193" s="56"/>
      <c r="HG193" s="56"/>
      <c r="HJ193" s="54"/>
      <c r="HK193" s="58"/>
      <c r="HL193" s="56"/>
      <c r="HM193" s="56"/>
      <c r="HO193" s="56"/>
      <c r="HR193" s="54"/>
      <c r="HS193" s="58"/>
      <c r="HT193" s="56"/>
      <c r="HU193" s="56"/>
      <c r="HW193" s="56"/>
      <c r="HZ193" s="54"/>
      <c r="IA193" s="58"/>
      <c r="IB193" s="56"/>
      <c r="IC193" s="56"/>
      <c r="IE193" s="56"/>
      <c r="IH193" s="54"/>
      <c r="II193" s="58"/>
      <c r="IJ193" s="56"/>
      <c r="IK193" s="56"/>
      <c r="IM193" s="56"/>
      <c r="IP193" s="54"/>
      <c r="IQ193" s="58"/>
      <c r="IR193" s="56"/>
      <c r="IS193" s="56"/>
      <c r="IU193" s="56"/>
    </row>
    <row r="194" s="52" customFormat="1" ht="19.7" customHeight="1">
      <c r="B194" s="54"/>
      <c r="C194" s="58"/>
      <c r="D194" s="56"/>
      <c r="E194" s="56"/>
      <c r="F194" s="57"/>
      <c r="G194" s="56">
        <f>G193-D194+E194</f>
        <v>58387.2</v>
      </c>
      <c r="H194" s="49"/>
      <c r="J194" s="54"/>
      <c r="K194" s="58"/>
      <c r="L194" s="56"/>
      <c r="M194" s="56"/>
      <c r="O194" s="56"/>
      <c r="R194" s="54"/>
      <c r="S194" s="58"/>
      <c r="T194" s="56"/>
      <c r="U194" s="56"/>
      <c r="W194" s="56"/>
      <c r="Z194" s="54"/>
      <c r="AA194" s="58"/>
      <c r="AB194" s="56"/>
      <c r="AC194" s="56"/>
      <c r="AE194" s="56"/>
      <c r="AH194" s="54"/>
      <c r="AI194" s="58"/>
      <c r="AJ194" s="56"/>
      <c r="AK194" s="56"/>
      <c r="AM194" s="56"/>
      <c r="AP194" s="54"/>
      <c r="AQ194" s="58"/>
      <c r="AR194" s="56"/>
      <c r="AS194" s="56"/>
      <c r="AU194" s="56"/>
      <c r="AX194" s="54"/>
      <c r="AY194" s="58"/>
      <c r="AZ194" s="56"/>
      <c r="BA194" s="56"/>
      <c r="BC194" s="56"/>
      <c r="BF194" s="54"/>
      <c r="BG194" s="58"/>
      <c r="BH194" s="56"/>
      <c r="BI194" s="56"/>
      <c r="BK194" s="56"/>
      <c r="BN194" s="54"/>
      <c r="BO194" s="58"/>
      <c r="BP194" s="56"/>
      <c r="BQ194" s="56"/>
      <c r="BS194" s="56"/>
      <c r="BV194" s="54"/>
      <c r="BW194" s="58"/>
      <c r="BX194" s="56"/>
      <c r="BY194" s="56"/>
      <c r="CA194" s="56"/>
      <c r="CD194" s="54"/>
      <c r="CE194" s="58"/>
      <c r="CF194" s="56"/>
      <c r="CG194" s="56"/>
      <c r="CI194" s="56"/>
      <c r="CL194" s="54"/>
      <c r="CM194" s="58"/>
      <c r="CN194" s="56"/>
      <c r="CO194" s="56"/>
      <c r="CQ194" s="56"/>
      <c r="CT194" s="54"/>
      <c r="CU194" s="58"/>
      <c r="CV194" s="56"/>
      <c r="CW194" s="56"/>
      <c r="CY194" s="56"/>
      <c r="DB194" s="54"/>
      <c r="DC194" s="58"/>
      <c r="DD194" s="56"/>
      <c r="DE194" s="56"/>
      <c r="DG194" s="56"/>
      <c r="DJ194" s="54"/>
      <c r="DK194" s="58"/>
      <c r="DL194" s="56"/>
      <c r="DM194" s="56"/>
      <c r="DO194" s="56"/>
      <c r="DR194" s="54"/>
      <c r="DS194" s="58"/>
      <c r="DT194" s="56"/>
      <c r="DU194" s="56"/>
      <c r="DW194" s="56"/>
      <c r="DZ194" s="54"/>
      <c r="EA194" s="58"/>
      <c r="EB194" s="56"/>
      <c r="EC194" s="56"/>
      <c r="EE194" s="56"/>
      <c r="EH194" s="54"/>
      <c r="EI194" s="58"/>
      <c r="EJ194" s="56"/>
      <c r="EK194" s="56"/>
      <c r="EM194" s="56"/>
      <c r="EP194" s="54"/>
      <c r="EQ194" s="58"/>
      <c r="ER194" s="56"/>
      <c r="ES194" s="56"/>
      <c r="EU194" s="56"/>
      <c r="EX194" s="54"/>
      <c r="EY194" s="58"/>
      <c r="EZ194" s="56"/>
      <c r="FA194" s="56"/>
      <c r="FC194" s="56"/>
      <c r="FF194" s="54"/>
      <c r="FG194" s="58"/>
      <c r="FH194" s="56"/>
      <c r="FI194" s="56"/>
      <c r="FK194" s="56"/>
      <c r="FN194" s="54"/>
      <c r="FO194" s="58"/>
      <c r="FP194" s="56"/>
      <c r="FQ194" s="56"/>
      <c r="FS194" s="56"/>
      <c r="FV194" s="54"/>
      <c r="FW194" s="58"/>
      <c r="FX194" s="56"/>
      <c r="FY194" s="56"/>
      <c r="GA194" s="56"/>
      <c r="GD194" s="54"/>
      <c r="GE194" s="58"/>
      <c r="GF194" s="56"/>
      <c r="GG194" s="56"/>
      <c r="GI194" s="56"/>
      <c r="GL194" s="54"/>
      <c r="GM194" s="58"/>
      <c r="GN194" s="56"/>
      <c r="GO194" s="56"/>
      <c r="GQ194" s="56"/>
      <c r="GT194" s="54"/>
      <c r="GU194" s="58"/>
      <c r="GV194" s="56"/>
      <c r="GW194" s="56"/>
      <c r="GY194" s="56"/>
      <c r="HB194" s="54"/>
      <c r="HC194" s="58"/>
      <c r="HD194" s="56"/>
      <c r="HE194" s="56"/>
      <c r="HG194" s="56"/>
      <c r="HJ194" s="54"/>
      <c r="HK194" s="58"/>
      <c r="HL194" s="56"/>
      <c r="HM194" s="56"/>
      <c r="HO194" s="56"/>
      <c r="HR194" s="54"/>
      <c r="HS194" s="58"/>
      <c r="HT194" s="56"/>
      <c r="HU194" s="56"/>
      <c r="HW194" s="56"/>
      <c r="HZ194" s="54"/>
      <c r="IA194" s="58"/>
      <c r="IB194" s="56"/>
      <c r="IC194" s="56"/>
      <c r="IE194" s="56"/>
      <c r="IH194" s="54"/>
      <c r="II194" s="58"/>
      <c r="IJ194" s="56"/>
      <c r="IK194" s="56"/>
      <c r="IM194" s="56"/>
      <c r="IP194" s="54"/>
      <c r="IQ194" s="58"/>
      <c r="IR194" s="56"/>
      <c r="IS194" s="56"/>
      <c r="IU194" s="56"/>
    </row>
    <row r="195" s="52" customFormat="1" ht="19.7" customHeight="1">
      <c r="B195" s="54"/>
      <c r="C195" s="58"/>
      <c r="D195" s="56"/>
      <c r="E195" s="56"/>
      <c r="F195" s="57"/>
      <c r="G195" s="56">
        <f>G194-D195+E195</f>
        <v>58387.2</v>
      </c>
      <c r="H195" s="49"/>
      <c r="K195" s="58"/>
      <c r="L195" s="56"/>
      <c r="M195" s="56"/>
      <c r="O195" s="56"/>
      <c r="R195" s="54"/>
      <c r="S195" s="58"/>
      <c r="T195" s="56"/>
      <c r="U195" s="56"/>
      <c r="W195" s="56"/>
      <c r="Z195" s="54"/>
      <c r="AA195" s="58"/>
      <c r="AB195" s="56"/>
      <c r="AC195" s="56"/>
      <c r="AE195" s="56"/>
      <c r="AH195" s="54"/>
      <c r="AI195" s="58"/>
      <c r="AJ195" s="56"/>
      <c r="AK195" s="56"/>
      <c r="AM195" s="56"/>
      <c r="AP195" s="54"/>
      <c r="AQ195" s="58"/>
      <c r="AR195" s="56"/>
      <c r="AS195" s="56"/>
      <c r="AU195" s="56"/>
      <c r="AX195" s="54"/>
      <c r="AY195" s="58"/>
      <c r="AZ195" s="56"/>
      <c r="BA195" s="56"/>
      <c r="BC195" s="56"/>
      <c r="BF195" s="54"/>
      <c r="BG195" s="58"/>
      <c r="BH195" s="56"/>
      <c r="BI195" s="56"/>
      <c r="BK195" s="56"/>
      <c r="BN195" s="54"/>
      <c r="BO195" s="58"/>
      <c r="BP195" s="56"/>
      <c r="BQ195" s="56"/>
      <c r="BS195" s="56"/>
      <c r="BV195" s="54"/>
      <c r="BW195" s="58"/>
      <c r="BX195" s="56"/>
      <c r="BY195" s="56"/>
      <c r="CA195" s="56"/>
      <c r="CD195" s="54"/>
      <c r="CE195" s="58"/>
      <c r="CF195" s="56"/>
      <c r="CG195" s="56"/>
      <c r="CI195" s="56"/>
      <c r="CL195" s="54"/>
      <c r="CM195" s="58"/>
      <c r="CN195" s="56"/>
      <c r="CO195" s="56"/>
      <c r="CQ195" s="56"/>
      <c r="CT195" s="54"/>
      <c r="CU195" s="58"/>
      <c r="CV195" s="56"/>
      <c r="CW195" s="56"/>
      <c r="CY195" s="56"/>
      <c r="DB195" s="54"/>
      <c r="DC195" s="58"/>
      <c r="DD195" s="56"/>
      <c r="DE195" s="56"/>
      <c r="DG195" s="56"/>
      <c r="DJ195" s="54"/>
      <c r="DK195" s="58"/>
      <c r="DL195" s="56"/>
      <c r="DM195" s="56"/>
      <c r="DO195" s="56"/>
      <c r="DR195" s="54"/>
      <c r="DS195" s="58"/>
      <c r="DT195" s="56"/>
      <c r="DU195" s="56"/>
      <c r="DW195" s="56"/>
      <c r="DZ195" s="54"/>
      <c r="EA195" s="58"/>
      <c r="EB195" s="56"/>
      <c r="EC195" s="56"/>
      <c r="EE195" s="56"/>
      <c r="EH195" s="54"/>
      <c r="EI195" s="58"/>
      <c r="EJ195" s="56"/>
      <c r="EK195" s="56"/>
      <c r="EM195" s="56"/>
      <c r="EP195" s="54"/>
      <c r="EQ195" s="58"/>
      <c r="ER195" s="56"/>
      <c r="ES195" s="56"/>
      <c r="EU195" s="56"/>
      <c r="EX195" s="54"/>
      <c r="EY195" s="58"/>
      <c r="EZ195" s="56"/>
      <c r="FA195" s="56"/>
      <c r="FC195" s="56"/>
      <c r="FF195" s="54"/>
      <c r="FG195" s="58"/>
      <c r="FH195" s="56"/>
      <c r="FI195" s="56"/>
      <c r="FK195" s="56"/>
      <c r="FN195" s="54"/>
      <c r="FO195" s="58"/>
      <c r="FP195" s="56"/>
      <c r="FQ195" s="56"/>
      <c r="FS195" s="56"/>
      <c r="FV195" s="54"/>
      <c r="FW195" s="58"/>
      <c r="FX195" s="56"/>
      <c r="FY195" s="56"/>
      <c r="GA195" s="56"/>
      <c r="GD195" s="54"/>
      <c r="GE195" s="58"/>
      <c r="GF195" s="56"/>
      <c r="GG195" s="56"/>
      <c r="GI195" s="56"/>
      <c r="GL195" s="54"/>
      <c r="GM195" s="58"/>
      <c r="GN195" s="56"/>
      <c r="GO195" s="56"/>
      <c r="GQ195" s="56"/>
      <c r="GT195" s="54"/>
      <c r="GU195" s="58"/>
      <c r="GV195" s="56"/>
      <c r="GW195" s="56"/>
      <c r="GY195" s="56"/>
      <c r="HB195" s="54"/>
      <c r="HC195" s="58"/>
      <c r="HD195" s="56"/>
      <c r="HE195" s="56"/>
      <c r="HG195" s="56"/>
      <c r="HJ195" s="54"/>
      <c r="HK195" s="58"/>
      <c r="HL195" s="56"/>
      <c r="HM195" s="56"/>
      <c r="HO195" s="56"/>
      <c r="HR195" s="54"/>
      <c r="HS195" s="58"/>
      <c r="HT195" s="56"/>
      <c r="HU195" s="56"/>
      <c r="HW195" s="56"/>
      <c r="HZ195" s="54"/>
      <c r="IA195" s="58"/>
      <c r="IB195" s="56"/>
      <c r="IC195" s="56"/>
      <c r="IE195" s="56"/>
      <c r="IH195" s="54"/>
      <c r="II195" s="58"/>
      <c r="IJ195" s="56"/>
      <c r="IK195" s="56"/>
      <c r="IM195" s="56"/>
      <c r="IP195" s="54"/>
      <c r="IQ195" s="58"/>
      <c r="IR195" s="56"/>
      <c r="IS195" s="56"/>
      <c r="IU195" s="56"/>
    </row>
    <row r="196" s="52" customFormat="1" ht="19.7" customHeight="1">
      <c r="B196" s="54"/>
      <c r="C196" s="58"/>
      <c r="D196" s="56"/>
      <c r="E196" s="56"/>
      <c r="F196" s="57"/>
      <c r="G196" s="56">
        <f>G195-D196+E196</f>
        <v>58387.2</v>
      </c>
      <c r="H196" s="49"/>
      <c r="J196" s="54"/>
      <c r="K196" s="58"/>
      <c r="L196" s="56"/>
      <c r="M196" s="56"/>
      <c r="O196" s="56"/>
      <c r="R196" s="54"/>
      <c r="S196" s="58"/>
      <c r="T196" s="56"/>
      <c r="U196" s="56"/>
      <c r="W196" s="56"/>
      <c r="Z196" s="54"/>
      <c r="AA196" s="58"/>
      <c r="AB196" s="56"/>
      <c r="AC196" s="56"/>
      <c r="AE196" s="56"/>
      <c r="AH196" s="54"/>
      <c r="AI196" s="58"/>
      <c r="AJ196" s="56"/>
      <c r="AK196" s="56"/>
      <c r="AM196" s="56"/>
      <c r="AP196" s="54"/>
      <c r="AQ196" s="58"/>
      <c r="AR196" s="56"/>
      <c r="AS196" s="56"/>
      <c r="AU196" s="56"/>
      <c r="AX196" s="54"/>
      <c r="AY196" s="58"/>
      <c r="AZ196" s="56"/>
      <c r="BA196" s="56"/>
      <c r="BC196" s="56"/>
      <c r="BF196" s="54"/>
      <c r="BG196" s="58"/>
      <c r="BH196" s="56"/>
      <c r="BI196" s="56"/>
      <c r="BK196" s="56"/>
      <c r="BN196" s="54"/>
      <c r="BO196" s="58"/>
      <c r="BP196" s="56"/>
      <c r="BQ196" s="56"/>
      <c r="BS196" s="56"/>
      <c r="BV196" s="54"/>
      <c r="BW196" s="58"/>
      <c r="BX196" s="56"/>
      <c r="BY196" s="56"/>
      <c r="CA196" s="56"/>
      <c r="CD196" s="54"/>
      <c r="CE196" s="58"/>
      <c r="CF196" s="56"/>
      <c r="CG196" s="56"/>
      <c r="CI196" s="56"/>
      <c r="CL196" s="54"/>
      <c r="CM196" s="58"/>
      <c r="CN196" s="56"/>
      <c r="CO196" s="56"/>
      <c r="CQ196" s="56"/>
      <c r="CT196" s="54"/>
      <c r="CU196" s="58"/>
      <c r="CV196" s="56"/>
      <c r="CW196" s="56"/>
      <c r="CY196" s="56"/>
      <c r="DB196" s="54"/>
      <c r="DC196" s="58"/>
      <c r="DD196" s="56"/>
      <c r="DE196" s="56"/>
      <c r="DG196" s="56"/>
      <c r="DJ196" s="54"/>
      <c r="DK196" s="58"/>
      <c r="DL196" s="56"/>
      <c r="DM196" s="56"/>
      <c r="DO196" s="56"/>
      <c r="DR196" s="54"/>
      <c r="DS196" s="58"/>
      <c r="DT196" s="56"/>
      <c r="DU196" s="56"/>
      <c r="DW196" s="56"/>
      <c r="DZ196" s="54"/>
      <c r="EA196" s="58"/>
      <c r="EB196" s="56"/>
      <c r="EC196" s="56"/>
      <c r="EE196" s="56"/>
      <c r="EH196" s="54"/>
      <c r="EI196" s="58"/>
      <c r="EJ196" s="56"/>
      <c r="EK196" s="56"/>
      <c r="EM196" s="56"/>
      <c r="EP196" s="54"/>
      <c r="EQ196" s="58"/>
      <c r="ER196" s="56"/>
      <c r="ES196" s="56"/>
      <c r="EU196" s="56"/>
      <c r="EX196" s="54"/>
      <c r="EY196" s="58"/>
      <c r="EZ196" s="56"/>
      <c r="FA196" s="56"/>
      <c r="FC196" s="56"/>
      <c r="FF196" s="54"/>
      <c r="FG196" s="58"/>
      <c r="FH196" s="56"/>
      <c r="FI196" s="56"/>
      <c r="FK196" s="56"/>
      <c r="FN196" s="54"/>
      <c r="FO196" s="58"/>
      <c r="FP196" s="56"/>
      <c r="FQ196" s="56"/>
      <c r="FS196" s="56"/>
      <c r="FV196" s="54"/>
      <c r="FW196" s="58"/>
      <c r="FX196" s="56"/>
      <c r="FY196" s="56"/>
      <c r="GA196" s="56"/>
      <c r="GD196" s="54"/>
      <c r="GE196" s="58"/>
      <c r="GF196" s="56"/>
      <c r="GG196" s="56"/>
      <c r="GI196" s="56"/>
      <c r="GL196" s="54"/>
      <c r="GM196" s="58"/>
      <c r="GN196" s="56"/>
      <c r="GO196" s="56"/>
      <c r="GQ196" s="56"/>
      <c r="GT196" s="54"/>
      <c r="GU196" s="58"/>
      <c r="GV196" s="56"/>
      <c r="GW196" s="56"/>
      <c r="GY196" s="56"/>
      <c r="HB196" s="54"/>
      <c r="HC196" s="58"/>
      <c r="HD196" s="56"/>
      <c r="HE196" s="56"/>
      <c r="HG196" s="56"/>
      <c r="HJ196" s="54"/>
      <c r="HK196" s="58"/>
      <c r="HL196" s="56"/>
      <c r="HM196" s="56"/>
      <c r="HO196" s="56"/>
      <c r="HR196" s="54"/>
      <c r="HS196" s="58"/>
      <c r="HT196" s="56"/>
      <c r="HU196" s="56"/>
      <c r="HW196" s="56"/>
      <c r="HZ196" s="54"/>
      <c r="IA196" s="58"/>
      <c r="IB196" s="56"/>
      <c r="IC196" s="56"/>
      <c r="IE196" s="56"/>
      <c r="IH196" s="54"/>
      <c r="II196" s="58"/>
      <c r="IJ196" s="56"/>
      <c r="IK196" s="56"/>
      <c r="IM196" s="56"/>
      <c r="IP196" s="54"/>
      <c r="IQ196" s="58"/>
      <c r="IR196" s="56"/>
      <c r="IS196" s="56"/>
      <c r="IU196" s="56"/>
    </row>
    <row r="197" s="52" customFormat="1" ht="19.7" customHeight="1">
      <c r="B197" s="54"/>
      <c r="C197" s="58"/>
      <c r="D197" s="56"/>
      <c r="E197" s="56"/>
      <c r="F197" s="57"/>
      <c r="G197" s="56">
        <f>G196-D197+E197</f>
        <v>58387.2</v>
      </c>
      <c r="H197" s="49"/>
      <c r="J197" s="54"/>
      <c r="K197" s="58"/>
      <c r="L197" s="56"/>
      <c r="M197" s="56"/>
      <c r="O197" s="56"/>
      <c r="R197" s="54"/>
      <c r="S197" s="58"/>
      <c r="T197" s="56"/>
      <c r="U197" s="56"/>
      <c r="W197" s="56"/>
      <c r="Z197" s="54"/>
      <c r="AA197" s="58"/>
      <c r="AB197" s="56"/>
      <c r="AC197" s="56"/>
      <c r="AE197" s="56"/>
      <c r="AH197" s="54"/>
      <c r="AI197" s="58"/>
      <c r="AJ197" s="56"/>
      <c r="AK197" s="56"/>
      <c r="AM197" s="56"/>
      <c r="AP197" s="54"/>
      <c r="AQ197" s="58"/>
      <c r="AR197" s="56"/>
      <c r="AS197" s="56"/>
      <c r="AU197" s="56"/>
      <c r="AX197" s="54"/>
      <c r="AY197" s="58"/>
      <c r="AZ197" s="56"/>
      <c r="BA197" s="56"/>
      <c r="BC197" s="56"/>
      <c r="BF197" s="54"/>
      <c r="BG197" s="58"/>
      <c r="BH197" s="56"/>
      <c r="BI197" s="56"/>
      <c r="BK197" s="56"/>
      <c r="BN197" s="54"/>
      <c r="BO197" s="58"/>
      <c r="BP197" s="56"/>
      <c r="BQ197" s="56"/>
      <c r="BS197" s="56"/>
      <c r="BV197" s="54"/>
      <c r="BW197" s="58"/>
      <c r="BX197" s="56"/>
      <c r="BY197" s="56"/>
      <c r="CA197" s="56"/>
      <c r="CD197" s="54"/>
      <c r="CE197" s="58"/>
      <c r="CF197" s="56"/>
      <c r="CG197" s="56"/>
      <c r="CI197" s="56"/>
      <c r="CL197" s="54"/>
      <c r="CM197" s="58"/>
      <c r="CN197" s="56"/>
      <c r="CO197" s="56"/>
      <c r="CQ197" s="56"/>
      <c r="CT197" s="54"/>
      <c r="CU197" s="58"/>
      <c r="CV197" s="56"/>
      <c r="CW197" s="56"/>
      <c r="CY197" s="56"/>
      <c r="DB197" s="54"/>
      <c r="DC197" s="58"/>
      <c r="DD197" s="56"/>
      <c r="DE197" s="56"/>
      <c r="DG197" s="56"/>
      <c r="DJ197" s="54"/>
      <c r="DK197" s="58"/>
      <c r="DL197" s="56"/>
      <c r="DM197" s="56"/>
      <c r="DO197" s="56"/>
      <c r="DR197" s="54"/>
      <c r="DS197" s="58"/>
      <c r="DT197" s="56"/>
      <c r="DU197" s="56"/>
      <c r="DW197" s="56"/>
      <c r="DZ197" s="54"/>
      <c r="EA197" s="58"/>
      <c r="EB197" s="56"/>
      <c r="EC197" s="56"/>
      <c r="EE197" s="56"/>
      <c r="EH197" s="54"/>
      <c r="EI197" s="58"/>
      <c r="EJ197" s="56"/>
      <c r="EK197" s="56"/>
      <c r="EM197" s="56"/>
      <c r="EP197" s="54"/>
      <c r="EQ197" s="58"/>
      <c r="ER197" s="56"/>
      <c r="ES197" s="56"/>
      <c r="EU197" s="56"/>
      <c r="EX197" s="54"/>
      <c r="EY197" s="58"/>
      <c r="EZ197" s="56"/>
      <c r="FA197" s="56"/>
      <c r="FC197" s="56"/>
      <c r="FF197" s="54"/>
      <c r="FG197" s="58"/>
      <c r="FH197" s="56"/>
      <c r="FI197" s="56"/>
      <c r="FK197" s="56"/>
      <c r="FN197" s="54"/>
      <c r="FO197" s="58"/>
      <c r="FP197" s="56"/>
      <c r="FQ197" s="56"/>
      <c r="FS197" s="56"/>
      <c r="FV197" s="54"/>
      <c r="FW197" s="58"/>
      <c r="FX197" s="56"/>
      <c r="FY197" s="56"/>
      <c r="GA197" s="56"/>
      <c r="GD197" s="54"/>
      <c r="GE197" s="58"/>
      <c r="GF197" s="56"/>
      <c r="GG197" s="56"/>
      <c r="GI197" s="56"/>
      <c r="GL197" s="54"/>
      <c r="GM197" s="58"/>
      <c r="GN197" s="56"/>
      <c r="GO197" s="56"/>
      <c r="GQ197" s="56"/>
      <c r="GT197" s="54"/>
      <c r="GU197" s="58"/>
      <c r="GV197" s="56"/>
      <c r="GW197" s="56"/>
      <c r="GY197" s="56"/>
      <c r="HB197" s="54"/>
      <c r="HC197" s="58"/>
      <c r="HD197" s="56"/>
      <c r="HE197" s="56"/>
      <c r="HG197" s="56"/>
      <c r="HJ197" s="54"/>
      <c r="HK197" s="58"/>
      <c r="HL197" s="56"/>
      <c r="HM197" s="56"/>
      <c r="HO197" s="56"/>
      <c r="HR197" s="54"/>
      <c r="HS197" s="58"/>
      <c r="HT197" s="56"/>
      <c r="HU197" s="56"/>
      <c r="HW197" s="56"/>
      <c r="HZ197" s="54"/>
      <c r="IA197" s="58"/>
      <c r="IB197" s="56"/>
      <c r="IC197" s="56"/>
      <c r="IE197" s="56"/>
      <c r="IH197" s="54"/>
      <c r="II197" s="58"/>
      <c r="IJ197" s="56"/>
      <c r="IK197" s="56"/>
      <c r="IM197" s="56"/>
      <c r="IP197" s="54"/>
      <c r="IQ197" s="58"/>
      <c r="IR197" s="56"/>
      <c r="IS197" s="56"/>
      <c r="IU197" s="56"/>
    </row>
    <row r="198" s="52" customFormat="1" ht="19.7" customHeight="1">
      <c r="B198" s="54"/>
      <c r="C198" s="58"/>
      <c r="D198" s="56"/>
      <c r="E198" s="56"/>
      <c r="F198" s="57"/>
      <c r="G198" s="56">
        <f>G197-D198+E198</f>
        <v>58387.2</v>
      </c>
      <c r="H198" s="49"/>
      <c r="J198" s="54"/>
      <c r="K198" s="58"/>
      <c r="L198" s="56"/>
      <c r="M198" s="56"/>
      <c r="O198" s="56"/>
      <c r="R198" s="54"/>
      <c r="S198" s="58"/>
      <c r="T198" s="56"/>
      <c r="U198" s="56"/>
      <c r="W198" s="56"/>
      <c r="Z198" s="54"/>
      <c r="AA198" s="58"/>
      <c r="AB198" s="56"/>
      <c r="AC198" s="56"/>
      <c r="AE198" s="56"/>
      <c r="AH198" s="54"/>
      <c r="AI198" s="58"/>
      <c r="AJ198" s="56"/>
      <c r="AK198" s="56"/>
      <c r="AM198" s="56"/>
      <c r="AP198" s="54"/>
      <c r="AQ198" s="58"/>
      <c r="AR198" s="56"/>
      <c r="AS198" s="56"/>
      <c r="AU198" s="56"/>
      <c r="AX198" s="54"/>
      <c r="AY198" s="58"/>
      <c r="AZ198" s="56"/>
      <c r="BA198" s="56"/>
      <c r="BC198" s="56"/>
      <c r="BF198" s="54"/>
      <c r="BG198" s="58"/>
      <c r="BH198" s="56"/>
      <c r="BI198" s="56"/>
      <c r="BK198" s="56"/>
      <c r="BN198" s="54"/>
      <c r="BO198" s="58"/>
      <c r="BP198" s="56"/>
      <c r="BQ198" s="56"/>
      <c r="BS198" s="56"/>
      <c r="BV198" s="54"/>
      <c r="BW198" s="58"/>
      <c r="BX198" s="56"/>
      <c r="BY198" s="56"/>
      <c r="CA198" s="56"/>
      <c r="CD198" s="54"/>
      <c r="CE198" s="58"/>
      <c r="CF198" s="56"/>
      <c r="CG198" s="56"/>
      <c r="CI198" s="56"/>
      <c r="CL198" s="54"/>
      <c r="CM198" s="58"/>
      <c r="CN198" s="56"/>
      <c r="CO198" s="56"/>
      <c r="CQ198" s="56"/>
      <c r="CT198" s="54"/>
      <c r="CU198" s="58"/>
      <c r="CV198" s="56"/>
      <c r="CW198" s="56"/>
      <c r="CY198" s="56"/>
      <c r="DB198" s="54"/>
      <c r="DC198" s="58"/>
      <c r="DD198" s="56"/>
      <c r="DE198" s="56"/>
      <c r="DG198" s="56"/>
      <c r="DJ198" s="54"/>
      <c r="DK198" s="58"/>
      <c r="DL198" s="56"/>
      <c r="DM198" s="56"/>
      <c r="DO198" s="56"/>
      <c r="DR198" s="54"/>
      <c r="DS198" s="58"/>
      <c r="DT198" s="56"/>
      <c r="DU198" s="56"/>
      <c r="DW198" s="56"/>
      <c r="DZ198" s="54"/>
      <c r="EA198" s="58"/>
      <c r="EB198" s="56"/>
      <c r="EC198" s="56"/>
      <c r="EE198" s="56"/>
      <c r="EH198" s="54"/>
      <c r="EI198" s="58"/>
      <c r="EJ198" s="56"/>
      <c r="EK198" s="56"/>
      <c r="EM198" s="56"/>
      <c r="EP198" s="54"/>
      <c r="EQ198" s="58"/>
      <c r="ER198" s="56"/>
      <c r="ES198" s="56"/>
      <c r="EU198" s="56"/>
      <c r="EX198" s="54"/>
      <c r="EY198" s="58"/>
      <c r="EZ198" s="56"/>
      <c r="FA198" s="56"/>
      <c r="FC198" s="56"/>
      <c r="FF198" s="54"/>
      <c r="FG198" s="58"/>
      <c r="FH198" s="56"/>
      <c r="FI198" s="56"/>
      <c r="FK198" s="56"/>
      <c r="FN198" s="54"/>
      <c r="FO198" s="58"/>
      <c r="FP198" s="56"/>
      <c r="FQ198" s="56"/>
      <c r="FS198" s="56"/>
      <c r="FV198" s="54"/>
      <c r="FW198" s="58"/>
      <c r="FX198" s="56"/>
      <c r="FY198" s="56"/>
      <c r="GA198" s="56"/>
      <c r="GD198" s="54"/>
      <c r="GE198" s="58"/>
      <c r="GF198" s="56"/>
      <c r="GG198" s="56"/>
      <c r="GI198" s="56"/>
      <c r="GL198" s="54"/>
      <c r="GM198" s="58"/>
      <c r="GN198" s="56"/>
      <c r="GO198" s="56"/>
      <c r="GQ198" s="56"/>
      <c r="GT198" s="54"/>
      <c r="GU198" s="58"/>
      <c r="GV198" s="56"/>
      <c r="GW198" s="56"/>
      <c r="GY198" s="56"/>
      <c r="HB198" s="54"/>
      <c r="HC198" s="58"/>
      <c r="HD198" s="56"/>
      <c r="HE198" s="56"/>
      <c r="HG198" s="56"/>
      <c r="HJ198" s="54"/>
      <c r="HK198" s="58"/>
      <c r="HL198" s="56"/>
      <c r="HM198" s="56"/>
      <c r="HO198" s="56"/>
      <c r="HR198" s="54"/>
      <c r="HS198" s="58"/>
      <c r="HT198" s="56"/>
      <c r="HU198" s="56"/>
      <c r="HW198" s="56"/>
      <c r="HZ198" s="54"/>
      <c r="IA198" s="58"/>
      <c r="IB198" s="56"/>
      <c r="IC198" s="56"/>
      <c r="IE198" s="56"/>
      <c r="IH198" s="54"/>
      <c r="II198" s="58"/>
      <c r="IJ198" s="56"/>
      <c r="IK198" s="56"/>
      <c r="IM198" s="56"/>
      <c r="IP198" s="54"/>
      <c r="IQ198" s="58"/>
      <c r="IR198" s="56"/>
      <c r="IS198" s="56"/>
      <c r="IU198" s="56"/>
    </row>
    <row r="199" s="52" customFormat="1" ht="19.7" customHeight="1">
      <c r="B199" s="54"/>
      <c r="C199" s="58"/>
      <c r="D199" s="56"/>
      <c r="E199" s="56"/>
      <c r="F199" s="57"/>
      <c r="G199" s="56">
        <f>G198-D199+E199</f>
        <v>58387.2</v>
      </c>
      <c r="H199" s="49"/>
      <c r="J199" s="54"/>
      <c r="K199" s="58"/>
      <c r="L199" s="56"/>
      <c r="M199" s="56"/>
      <c r="O199" s="56"/>
      <c r="R199" s="54"/>
      <c r="S199" s="58"/>
      <c r="T199" s="56"/>
      <c r="U199" s="56"/>
      <c r="W199" s="56"/>
      <c r="Z199" s="54"/>
      <c r="AA199" s="58"/>
      <c r="AB199" s="56"/>
      <c r="AC199" s="56"/>
      <c r="AE199" s="56"/>
      <c r="AH199" s="54"/>
      <c r="AI199" s="58"/>
      <c r="AJ199" s="56"/>
      <c r="AK199" s="56"/>
      <c r="AM199" s="56"/>
      <c r="AP199" s="54"/>
      <c r="AQ199" s="58"/>
      <c r="AR199" s="56"/>
      <c r="AS199" s="56"/>
      <c r="AU199" s="56"/>
      <c r="AX199" s="54"/>
      <c r="AY199" s="58"/>
      <c r="AZ199" s="56"/>
      <c r="BA199" s="56"/>
      <c r="BC199" s="56"/>
      <c r="BF199" s="54"/>
      <c r="BG199" s="58"/>
      <c r="BH199" s="56"/>
      <c r="BI199" s="56"/>
      <c r="BK199" s="56"/>
      <c r="BN199" s="54"/>
      <c r="BO199" s="58"/>
      <c r="BP199" s="56"/>
      <c r="BQ199" s="56"/>
      <c r="BS199" s="56"/>
      <c r="BV199" s="54"/>
      <c r="BW199" s="58"/>
      <c r="BX199" s="56"/>
      <c r="BY199" s="56"/>
      <c r="CA199" s="56"/>
      <c r="CD199" s="54"/>
      <c r="CE199" s="58"/>
      <c r="CF199" s="56"/>
      <c r="CG199" s="56"/>
      <c r="CI199" s="56"/>
      <c r="CL199" s="54"/>
      <c r="CM199" s="58"/>
      <c r="CN199" s="56"/>
      <c r="CO199" s="56"/>
      <c r="CQ199" s="56"/>
      <c r="CT199" s="54"/>
      <c r="CU199" s="58"/>
      <c r="CV199" s="56"/>
      <c r="CW199" s="56"/>
      <c r="CY199" s="56"/>
      <c r="DB199" s="54"/>
      <c r="DC199" s="58"/>
      <c r="DD199" s="56"/>
      <c r="DE199" s="56"/>
      <c r="DG199" s="56"/>
      <c r="DJ199" s="54"/>
      <c r="DK199" s="58"/>
      <c r="DL199" s="56"/>
      <c r="DM199" s="56"/>
      <c r="DO199" s="56"/>
      <c r="DR199" s="54"/>
      <c r="DS199" s="58"/>
      <c r="DT199" s="56"/>
      <c r="DU199" s="56"/>
      <c r="DW199" s="56"/>
      <c r="DZ199" s="54"/>
      <c r="EA199" s="58"/>
      <c r="EB199" s="56"/>
      <c r="EC199" s="56"/>
      <c r="EE199" s="56"/>
      <c r="EH199" s="54"/>
      <c r="EI199" s="58"/>
      <c r="EJ199" s="56"/>
      <c r="EK199" s="56"/>
      <c r="EM199" s="56"/>
      <c r="EP199" s="54"/>
      <c r="EQ199" s="58"/>
      <c r="ER199" s="56"/>
      <c r="ES199" s="56"/>
      <c r="EU199" s="56"/>
      <c r="EX199" s="54"/>
      <c r="EY199" s="58"/>
      <c r="EZ199" s="56"/>
      <c r="FA199" s="56"/>
      <c r="FC199" s="56"/>
      <c r="FF199" s="54"/>
      <c r="FG199" s="58"/>
      <c r="FH199" s="56"/>
      <c r="FI199" s="56"/>
      <c r="FK199" s="56"/>
      <c r="FN199" s="54"/>
      <c r="FO199" s="58"/>
      <c r="FP199" s="56"/>
      <c r="FQ199" s="56"/>
      <c r="FS199" s="56"/>
      <c r="FV199" s="54"/>
      <c r="FW199" s="58"/>
      <c r="FX199" s="56"/>
      <c r="FY199" s="56"/>
      <c r="GA199" s="56"/>
      <c r="GD199" s="54"/>
      <c r="GE199" s="58"/>
      <c r="GF199" s="56"/>
      <c r="GG199" s="56"/>
      <c r="GI199" s="56"/>
      <c r="GL199" s="54"/>
      <c r="GM199" s="58"/>
      <c r="GN199" s="56"/>
      <c r="GO199" s="56"/>
      <c r="GQ199" s="56"/>
      <c r="GT199" s="54"/>
      <c r="GU199" s="58"/>
      <c r="GV199" s="56"/>
      <c r="GW199" s="56"/>
      <c r="GY199" s="56"/>
      <c r="HB199" s="54"/>
      <c r="HC199" s="58"/>
      <c r="HD199" s="56"/>
      <c r="HE199" s="56"/>
      <c r="HG199" s="56"/>
      <c r="HJ199" s="54"/>
      <c r="HK199" s="58"/>
      <c r="HL199" s="56"/>
      <c r="HM199" s="56"/>
      <c r="HO199" s="56"/>
      <c r="HR199" s="54"/>
      <c r="HS199" s="58"/>
      <c r="HT199" s="56"/>
      <c r="HU199" s="56"/>
      <c r="HW199" s="56"/>
      <c r="HZ199" s="54"/>
      <c r="IA199" s="58"/>
      <c r="IB199" s="56"/>
      <c r="IC199" s="56"/>
      <c r="IE199" s="56"/>
      <c r="IH199" s="54"/>
      <c r="II199" s="58"/>
      <c r="IJ199" s="56"/>
      <c r="IK199" s="56"/>
      <c r="IM199" s="56"/>
      <c r="IP199" s="54"/>
      <c r="IQ199" s="58"/>
      <c r="IR199" s="56"/>
      <c r="IS199" s="56"/>
      <c r="IU199" s="56"/>
    </row>
    <row r="200" s="52" customFormat="1" ht="19.7" customHeight="1">
      <c r="B200" s="55"/>
      <c r="C200" s="58"/>
      <c r="D200" s="56"/>
      <c r="E200" s="56"/>
      <c r="F200" s="57"/>
      <c r="G200" s="56">
        <f>G199-D200+E200</f>
        <v>58387.2</v>
      </c>
      <c r="H200" s="49"/>
      <c r="J200" s="54"/>
      <c r="K200" s="58"/>
      <c r="L200" s="56"/>
      <c r="M200" s="56"/>
      <c r="O200" s="56"/>
      <c r="R200" s="54"/>
      <c r="S200" s="58"/>
      <c r="T200" s="56"/>
      <c r="U200" s="56"/>
      <c r="W200" s="56"/>
      <c r="Z200" s="54"/>
      <c r="AA200" s="58"/>
      <c r="AB200" s="56"/>
      <c r="AC200" s="56"/>
      <c r="AE200" s="56"/>
      <c r="AH200" s="54"/>
      <c r="AI200" s="58"/>
      <c r="AJ200" s="56"/>
      <c r="AK200" s="56"/>
      <c r="AM200" s="56"/>
      <c r="AP200" s="54"/>
      <c r="AQ200" s="58"/>
      <c r="AR200" s="56"/>
      <c r="AS200" s="56"/>
      <c r="AU200" s="56"/>
      <c r="AX200" s="54"/>
      <c r="AY200" s="58"/>
      <c r="AZ200" s="56"/>
      <c r="BA200" s="56"/>
      <c r="BC200" s="56"/>
      <c r="BF200" s="54"/>
      <c r="BG200" s="58"/>
      <c r="BH200" s="56"/>
      <c r="BI200" s="56"/>
      <c r="BK200" s="56"/>
      <c r="BN200" s="54"/>
      <c r="BO200" s="58"/>
      <c r="BP200" s="56"/>
      <c r="BQ200" s="56"/>
      <c r="BS200" s="56"/>
      <c r="BV200" s="54"/>
      <c r="BW200" s="58"/>
      <c r="BX200" s="56"/>
      <c r="BY200" s="56"/>
      <c r="CA200" s="56"/>
      <c r="CD200" s="54"/>
      <c r="CE200" s="58"/>
      <c r="CF200" s="56"/>
      <c r="CG200" s="56"/>
      <c r="CI200" s="56"/>
      <c r="CL200" s="54"/>
      <c r="CM200" s="58"/>
      <c r="CN200" s="56"/>
      <c r="CO200" s="56"/>
      <c r="CQ200" s="56"/>
      <c r="CT200" s="54"/>
      <c r="CU200" s="58"/>
      <c r="CV200" s="56"/>
      <c r="CW200" s="56"/>
      <c r="CY200" s="56"/>
      <c r="DB200" s="54"/>
      <c r="DC200" s="58"/>
      <c r="DD200" s="56"/>
      <c r="DE200" s="56"/>
      <c r="DG200" s="56"/>
      <c r="DJ200" s="54"/>
      <c r="DK200" s="58"/>
      <c r="DL200" s="56"/>
      <c r="DM200" s="56"/>
      <c r="DO200" s="56"/>
      <c r="DR200" s="54"/>
      <c r="DS200" s="58"/>
      <c r="DT200" s="56"/>
      <c r="DU200" s="56"/>
      <c r="DW200" s="56"/>
      <c r="DZ200" s="54"/>
      <c r="EA200" s="58"/>
      <c r="EB200" s="56"/>
      <c r="EC200" s="56"/>
      <c r="EE200" s="56"/>
      <c r="EH200" s="54"/>
      <c r="EI200" s="58"/>
      <c r="EJ200" s="56"/>
      <c r="EK200" s="56"/>
      <c r="EM200" s="56"/>
      <c r="EP200" s="54"/>
      <c r="EQ200" s="58"/>
      <c r="ER200" s="56"/>
      <c r="ES200" s="56"/>
      <c r="EU200" s="56"/>
      <c r="EX200" s="54"/>
      <c r="EY200" s="58"/>
      <c r="EZ200" s="56"/>
      <c r="FA200" s="56"/>
      <c r="FC200" s="56"/>
      <c r="FF200" s="54"/>
      <c r="FG200" s="58"/>
      <c r="FH200" s="56"/>
      <c r="FI200" s="56"/>
      <c r="FK200" s="56"/>
      <c r="FN200" s="54"/>
      <c r="FO200" s="58"/>
      <c r="FP200" s="56"/>
      <c r="FQ200" s="56"/>
      <c r="FS200" s="56"/>
      <c r="FV200" s="54"/>
      <c r="FW200" s="58"/>
      <c r="FX200" s="56"/>
      <c r="FY200" s="56"/>
      <c r="GA200" s="56"/>
      <c r="GD200" s="54"/>
      <c r="GE200" s="58"/>
      <c r="GF200" s="56"/>
      <c r="GG200" s="56"/>
      <c r="GI200" s="56"/>
      <c r="GL200" s="54"/>
      <c r="GM200" s="58"/>
      <c r="GN200" s="56"/>
      <c r="GO200" s="56"/>
      <c r="GQ200" s="56"/>
      <c r="GT200" s="54"/>
      <c r="GU200" s="58"/>
      <c r="GV200" s="56"/>
      <c r="GW200" s="56"/>
      <c r="GY200" s="56"/>
      <c r="HB200" s="54"/>
      <c r="HC200" s="58"/>
      <c r="HD200" s="56"/>
      <c r="HE200" s="56"/>
      <c r="HG200" s="56"/>
      <c r="HJ200" s="54"/>
      <c r="HK200" s="58"/>
      <c r="HL200" s="56"/>
      <c r="HM200" s="56"/>
      <c r="HO200" s="56"/>
      <c r="HR200" s="54"/>
      <c r="HS200" s="58"/>
      <c r="HT200" s="56"/>
      <c r="HU200" s="56"/>
      <c r="HW200" s="56"/>
      <c r="HZ200" s="54"/>
      <c r="IA200" s="58"/>
      <c r="IB200" s="56"/>
      <c r="IC200" s="56"/>
      <c r="IE200" s="56"/>
      <c r="IH200" s="54"/>
      <c r="II200" s="58"/>
      <c r="IJ200" s="56"/>
      <c r="IK200" s="56"/>
      <c r="IM200" s="56"/>
      <c r="IP200" s="54"/>
      <c r="IQ200" s="58"/>
      <c r="IR200" s="56"/>
      <c r="IS200" s="56"/>
      <c r="IU200" s="56"/>
    </row>
    <row r="201" s="52" customFormat="1" ht="19.7" customHeight="1">
      <c r="B201" s="54"/>
      <c r="C201" s="58"/>
      <c r="D201" s="56"/>
      <c r="E201" s="56"/>
      <c r="F201" s="57"/>
      <c r="G201" s="56">
        <f>G200-D201+E201</f>
        <v>58387.2</v>
      </c>
      <c r="H201" s="49"/>
      <c r="J201" s="54"/>
      <c r="K201" s="58"/>
      <c r="L201" s="56"/>
      <c r="M201" s="56"/>
      <c r="O201" s="56"/>
      <c r="R201" s="54"/>
      <c r="S201" s="58"/>
      <c r="T201" s="56"/>
      <c r="U201" s="56"/>
      <c r="W201" s="56"/>
      <c r="Z201" s="54"/>
      <c r="AA201" s="58"/>
      <c r="AB201" s="56"/>
      <c r="AC201" s="56"/>
      <c r="AE201" s="56"/>
      <c r="AH201" s="54"/>
      <c r="AI201" s="58"/>
      <c r="AJ201" s="56"/>
      <c r="AK201" s="56"/>
      <c r="AM201" s="56"/>
      <c r="AP201" s="54"/>
      <c r="AQ201" s="58"/>
      <c r="AR201" s="56"/>
      <c r="AS201" s="56"/>
      <c r="AU201" s="56"/>
      <c r="AX201" s="54"/>
      <c r="AY201" s="58"/>
      <c r="AZ201" s="56"/>
      <c r="BA201" s="56"/>
      <c r="BC201" s="56"/>
      <c r="BF201" s="54"/>
      <c r="BG201" s="58"/>
      <c r="BH201" s="56"/>
      <c r="BI201" s="56"/>
      <c r="BK201" s="56"/>
      <c r="BN201" s="54"/>
      <c r="BO201" s="58"/>
      <c r="BP201" s="56"/>
      <c r="BQ201" s="56"/>
      <c r="BS201" s="56"/>
      <c r="BV201" s="54"/>
      <c r="BW201" s="58"/>
      <c r="BX201" s="56"/>
      <c r="BY201" s="56"/>
      <c r="CA201" s="56"/>
      <c r="CD201" s="54"/>
      <c r="CE201" s="58"/>
      <c r="CF201" s="56"/>
      <c r="CG201" s="56"/>
      <c r="CI201" s="56"/>
      <c r="CL201" s="54"/>
      <c r="CM201" s="58"/>
      <c r="CN201" s="56"/>
      <c r="CO201" s="56"/>
      <c r="CQ201" s="56"/>
      <c r="CT201" s="54"/>
      <c r="CU201" s="58"/>
      <c r="CV201" s="56"/>
      <c r="CW201" s="56"/>
      <c r="CY201" s="56"/>
      <c r="DB201" s="54"/>
      <c r="DC201" s="58"/>
      <c r="DD201" s="56"/>
      <c r="DE201" s="56"/>
      <c r="DG201" s="56"/>
      <c r="DJ201" s="54"/>
      <c r="DK201" s="58"/>
      <c r="DL201" s="56"/>
      <c r="DM201" s="56"/>
      <c r="DO201" s="56"/>
      <c r="DR201" s="54"/>
      <c r="DS201" s="58"/>
      <c r="DT201" s="56"/>
      <c r="DU201" s="56"/>
      <c r="DW201" s="56"/>
      <c r="DZ201" s="54"/>
      <c r="EA201" s="58"/>
      <c r="EB201" s="56"/>
      <c r="EC201" s="56"/>
      <c r="EE201" s="56"/>
      <c r="EH201" s="54"/>
      <c r="EI201" s="58"/>
      <c r="EJ201" s="56"/>
      <c r="EK201" s="56"/>
      <c r="EM201" s="56"/>
      <c r="EP201" s="54"/>
      <c r="EQ201" s="58"/>
      <c r="ER201" s="56"/>
      <c r="ES201" s="56"/>
      <c r="EU201" s="56"/>
      <c r="EX201" s="54"/>
      <c r="EY201" s="58"/>
      <c r="EZ201" s="56"/>
      <c r="FA201" s="56"/>
      <c r="FC201" s="56"/>
      <c r="FF201" s="54"/>
      <c r="FG201" s="58"/>
      <c r="FH201" s="56"/>
      <c r="FI201" s="56"/>
      <c r="FK201" s="56"/>
      <c r="FN201" s="54"/>
      <c r="FO201" s="58"/>
      <c r="FP201" s="56"/>
      <c r="FQ201" s="56"/>
      <c r="FS201" s="56"/>
      <c r="FV201" s="54"/>
      <c r="FW201" s="58"/>
      <c r="FX201" s="56"/>
      <c r="FY201" s="56"/>
      <c r="GA201" s="56"/>
      <c r="GD201" s="54"/>
      <c r="GE201" s="58"/>
      <c r="GF201" s="56"/>
      <c r="GG201" s="56"/>
      <c r="GI201" s="56"/>
      <c r="GL201" s="54"/>
      <c r="GM201" s="58"/>
      <c r="GN201" s="56"/>
      <c r="GO201" s="56"/>
      <c r="GQ201" s="56"/>
      <c r="GT201" s="54"/>
      <c r="GU201" s="58"/>
      <c r="GV201" s="56"/>
      <c r="GW201" s="56"/>
      <c r="GY201" s="56"/>
      <c r="HB201" s="54"/>
      <c r="HC201" s="58"/>
      <c r="HD201" s="56"/>
      <c r="HE201" s="56"/>
      <c r="HG201" s="56"/>
      <c r="HJ201" s="54"/>
      <c r="HK201" s="58"/>
      <c r="HL201" s="56"/>
      <c r="HM201" s="56"/>
      <c r="HO201" s="56"/>
      <c r="HR201" s="54"/>
      <c r="HS201" s="58"/>
      <c r="HT201" s="56"/>
      <c r="HU201" s="56"/>
      <c r="HW201" s="56"/>
      <c r="HZ201" s="54"/>
      <c r="IA201" s="58"/>
      <c r="IB201" s="56"/>
      <c r="IC201" s="56"/>
      <c r="IE201" s="56"/>
      <c r="IH201" s="54"/>
      <c r="II201" s="58"/>
      <c r="IJ201" s="56"/>
      <c r="IK201" s="56"/>
      <c r="IM201" s="56"/>
      <c r="IP201" s="54"/>
      <c r="IQ201" s="58"/>
      <c r="IR201" s="56"/>
      <c r="IS201" s="56"/>
      <c r="IU201" s="56"/>
    </row>
    <row r="202" s="52" customFormat="1" ht="19.7" customHeight="1">
      <c r="B202" s="54"/>
      <c r="C202" s="58"/>
      <c r="D202" s="56"/>
      <c r="E202" s="56"/>
      <c r="F202" s="57"/>
      <c r="G202" s="56">
        <f>G201-D202+E202</f>
        <v>58387.2</v>
      </c>
      <c r="H202" s="49"/>
      <c r="J202" s="54"/>
      <c r="K202" s="58"/>
      <c r="L202" s="56"/>
      <c r="M202" s="56"/>
      <c r="O202" s="56"/>
      <c r="R202" s="54"/>
      <c r="S202" s="58"/>
      <c r="T202" s="56"/>
      <c r="U202" s="56"/>
      <c r="W202" s="56"/>
      <c r="Z202" s="54"/>
      <c r="AA202" s="58"/>
      <c r="AB202" s="56"/>
      <c r="AC202" s="56"/>
      <c r="AE202" s="56"/>
      <c r="AH202" s="54"/>
      <c r="AI202" s="58"/>
      <c r="AJ202" s="56"/>
      <c r="AK202" s="56"/>
      <c r="AM202" s="56"/>
      <c r="AP202" s="54"/>
      <c r="AQ202" s="58"/>
      <c r="AR202" s="56"/>
      <c r="AS202" s="56"/>
      <c r="AU202" s="56"/>
      <c r="AX202" s="54"/>
      <c r="AY202" s="58"/>
      <c r="AZ202" s="56"/>
      <c r="BA202" s="56"/>
      <c r="BC202" s="56"/>
      <c r="BF202" s="54"/>
      <c r="BG202" s="58"/>
      <c r="BH202" s="56"/>
      <c r="BI202" s="56"/>
      <c r="BK202" s="56"/>
      <c r="BN202" s="54"/>
      <c r="BO202" s="58"/>
      <c r="BP202" s="56"/>
      <c r="BQ202" s="56"/>
      <c r="BS202" s="56"/>
      <c r="BV202" s="54"/>
      <c r="BW202" s="58"/>
      <c r="BX202" s="56"/>
      <c r="BY202" s="56"/>
      <c r="CA202" s="56"/>
      <c r="CD202" s="54"/>
      <c r="CE202" s="58"/>
      <c r="CF202" s="56"/>
      <c r="CG202" s="56"/>
      <c r="CI202" s="56"/>
      <c r="CL202" s="54"/>
      <c r="CM202" s="58"/>
      <c r="CN202" s="56"/>
      <c r="CO202" s="56"/>
      <c r="CQ202" s="56"/>
      <c r="CT202" s="54"/>
      <c r="CU202" s="58"/>
      <c r="CV202" s="56"/>
      <c r="CW202" s="56"/>
      <c r="CY202" s="56"/>
      <c r="DB202" s="54"/>
      <c r="DC202" s="58"/>
      <c r="DD202" s="56"/>
      <c r="DE202" s="56"/>
      <c r="DG202" s="56"/>
      <c r="DJ202" s="54"/>
      <c r="DK202" s="58"/>
      <c r="DL202" s="56"/>
      <c r="DM202" s="56"/>
      <c r="DO202" s="56"/>
      <c r="DR202" s="54"/>
      <c r="DS202" s="58"/>
      <c r="DT202" s="56"/>
      <c r="DU202" s="56"/>
      <c r="DW202" s="56"/>
      <c r="DZ202" s="54"/>
      <c r="EA202" s="58"/>
      <c r="EB202" s="56"/>
      <c r="EC202" s="56"/>
      <c r="EE202" s="56"/>
      <c r="EH202" s="54"/>
      <c r="EI202" s="58"/>
      <c r="EJ202" s="56"/>
      <c r="EK202" s="56"/>
      <c r="EM202" s="56"/>
      <c r="EP202" s="54"/>
      <c r="EQ202" s="58"/>
      <c r="ER202" s="56"/>
      <c r="ES202" s="56"/>
      <c r="EU202" s="56"/>
      <c r="EX202" s="54"/>
      <c r="EY202" s="58"/>
      <c r="EZ202" s="56"/>
      <c r="FA202" s="56"/>
      <c r="FC202" s="56"/>
      <c r="FF202" s="54"/>
      <c r="FG202" s="58"/>
      <c r="FH202" s="56"/>
      <c r="FI202" s="56"/>
      <c r="FK202" s="56"/>
      <c r="FN202" s="54"/>
      <c r="FO202" s="58"/>
      <c r="FP202" s="56"/>
      <c r="FQ202" s="56"/>
      <c r="FS202" s="56"/>
      <c r="FV202" s="54"/>
      <c r="FW202" s="58"/>
      <c r="FX202" s="56"/>
      <c r="FY202" s="56"/>
      <c r="GA202" s="56"/>
      <c r="GD202" s="54"/>
      <c r="GE202" s="58"/>
      <c r="GF202" s="56"/>
      <c r="GG202" s="56"/>
      <c r="GI202" s="56"/>
      <c r="GL202" s="54"/>
      <c r="GM202" s="58"/>
      <c r="GN202" s="56"/>
      <c r="GO202" s="56"/>
      <c r="GQ202" s="56"/>
      <c r="GT202" s="54"/>
      <c r="GU202" s="58"/>
      <c r="GV202" s="56"/>
      <c r="GW202" s="56"/>
      <c r="GY202" s="56"/>
      <c r="HB202" s="54"/>
      <c r="HC202" s="58"/>
      <c r="HD202" s="56"/>
      <c r="HE202" s="56"/>
      <c r="HG202" s="56"/>
      <c r="HJ202" s="54"/>
      <c r="HK202" s="58"/>
      <c r="HL202" s="56"/>
      <c r="HM202" s="56"/>
      <c r="HO202" s="56"/>
      <c r="HR202" s="54"/>
      <c r="HS202" s="58"/>
      <c r="HT202" s="56"/>
      <c r="HU202" s="56"/>
      <c r="HW202" s="56"/>
      <c r="HZ202" s="54"/>
      <c r="IA202" s="58"/>
      <c r="IB202" s="56"/>
      <c r="IC202" s="56"/>
      <c r="IE202" s="56"/>
      <c r="IH202" s="54"/>
      <c r="II202" s="58"/>
      <c r="IJ202" s="56"/>
      <c r="IK202" s="56"/>
      <c r="IM202" s="56"/>
      <c r="IP202" s="54"/>
      <c r="IQ202" s="58"/>
      <c r="IR202" s="56"/>
      <c r="IS202" s="56"/>
      <c r="IU202" s="56"/>
    </row>
    <row r="203" s="52" customFormat="1" ht="19.7" customHeight="1">
      <c r="B203" s="54"/>
      <c r="C203" s="58"/>
      <c r="D203" s="56"/>
      <c r="E203" s="56"/>
      <c r="F203" s="57"/>
      <c r="G203" s="56">
        <f>G202-D203+E203</f>
        <v>58387.2</v>
      </c>
      <c r="H203" s="49"/>
      <c r="J203" s="54"/>
      <c r="K203" s="58"/>
      <c r="L203" s="56"/>
      <c r="M203" s="56"/>
      <c r="O203" s="56"/>
      <c r="R203" s="54"/>
      <c r="S203" s="58"/>
      <c r="T203" s="56"/>
      <c r="U203" s="56"/>
      <c r="W203" s="56"/>
      <c r="Z203" s="54"/>
      <c r="AA203" s="58"/>
      <c r="AB203" s="56"/>
      <c r="AC203" s="56"/>
      <c r="AE203" s="56"/>
      <c r="AH203" s="54"/>
      <c r="AI203" s="58"/>
      <c r="AJ203" s="56"/>
      <c r="AK203" s="56"/>
      <c r="AM203" s="56"/>
      <c r="AP203" s="54"/>
      <c r="AQ203" s="58"/>
      <c r="AR203" s="56"/>
      <c r="AS203" s="56"/>
      <c r="AU203" s="56"/>
      <c r="AX203" s="54"/>
      <c r="AY203" s="58"/>
      <c r="AZ203" s="56"/>
      <c r="BA203" s="56"/>
      <c r="BC203" s="56"/>
      <c r="BF203" s="54"/>
      <c r="BG203" s="58"/>
      <c r="BH203" s="56"/>
      <c r="BI203" s="56"/>
      <c r="BK203" s="56"/>
      <c r="BN203" s="54"/>
      <c r="BO203" s="58"/>
      <c r="BP203" s="56"/>
      <c r="BQ203" s="56"/>
      <c r="BS203" s="56"/>
      <c r="BV203" s="54"/>
      <c r="BW203" s="58"/>
      <c r="BX203" s="56"/>
      <c r="BY203" s="56"/>
      <c r="CA203" s="56"/>
      <c r="CD203" s="54"/>
      <c r="CE203" s="58"/>
      <c r="CF203" s="56"/>
      <c r="CG203" s="56"/>
      <c r="CI203" s="56"/>
      <c r="CL203" s="54"/>
      <c r="CM203" s="58"/>
      <c r="CN203" s="56"/>
      <c r="CO203" s="56"/>
      <c r="CQ203" s="56"/>
      <c r="CT203" s="54"/>
      <c r="CU203" s="58"/>
      <c r="CV203" s="56"/>
      <c r="CW203" s="56"/>
      <c r="CY203" s="56"/>
      <c r="DB203" s="54"/>
      <c r="DC203" s="58"/>
      <c r="DD203" s="56"/>
      <c r="DE203" s="56"/>
      <c r="DG203" s="56"/>
      <c r="DJ203" s="54"/>
      <c r="DK203" s="58"/>
      <c r="DL203" s="56"/>
      <c r="DM203" s="56"/>
      <c r="DO203" s="56"/>
      <c r="DR203" s="54"/>
      <c r="DS203" s="58"/>
      <c r="DT203" s="56"/>
      <c r="DU203" s="56"/>
      <c r="DW203" s="56"/>
      <c r="DZ203" s="54"/>
      <c r="EA203" s="58"/>
      <c r="EB203" s="56"/>
      <c r="EC203" s="56"/>
      <c r="EE203" s="56"/>
      <c r="EH203" s="54"/>
      <c r="EI203" s="58"/>
      <c r="EJ203" s="56"/>
      <c r="EK203" s="56"/>
      <c r="EM203" s="56"/>
      <c r="EP203" s="54"/>
      <c r="EQ203" s="58"/>
      <c r="ER203" s="56"/>
      <c r="ES203" s="56"/>
      <c r="EU203" s="56"/>
      <c r="EX203" s="54"/>
      <c r="EY203" s="58"/>
      <c r="EZ203" s="56"/>
      <c r="FA203" s="56"/>
      <c r="FC203" s="56"/>
      <c r="FF203" s="54"/>
      <c r="FG203" s="58"/>
      <c r="FH203" s="56"/>
      <c r="FI203" s="56"/>
      <c r="FK203" s="56"/>
      <c r="FN203" s="54"/>
      <c r="FO203" s="58"/>
      <c r="FP203" s="56"/>
      <c r="FQ203" s="56"/>
      <c r="FS203" s="56"/>
      <c r="FV203" s="54"/>
      <c r="FW203" s="58"/>
      <c r="FX203" s="56"/>
      <c r="FY203" s="56"/>
      <c r="GA203" s="56"/>
      <c r="GD203" s="54"/>
      <c r="GE203" s="58"/>
      <c r="GF203" s="56"/>
      <c r="GG203" s="56"/>
      <c r="GI203" s="56"/>
      <c r="GL203" s="54"/>
      <c r="GM203" s="58"/>
      <c r="GN203" s="56"/>
      <c r="GO203" s="56"/>
      <c r="GQ203" s="56"/>
      <c r="GT203" s="54"/>
      <c r="GU203" s="58"/>
      <c r="GV203" s="56"/>
      <c r="GW203" s="56"/>
      <c r="GY203" s="56"/>
      <c r="HB203" s="54"/>
      <c r="HC203" s="58"/>
      <c r="HD203" s="56"/>
      <c r="HE203" s="56"/>
      <c r="HG203" s="56"/>
      <c r="HJ203" s="54"/>
      <c r="HK203" s="58"/>
      <c r="HL203" s="56"/>
      <c r="HM203" s="56"/>
      <c r="HO203" s="56"/>
      <c r="HR203" s="54"/>
      <c r="HS203" s="58"/>
      <c r="HT203" s="56"/>
      <c r="HU203" s="56"/>
      <c r="HW203" s="56"/>
      <c r="HZ203" s="54"/>
      <c r="IA203" s="58"/>
      <c r="IB203" s="56"/>
      <c r="IC203" s="56"/>
      <c r="IE203" s="56"/>
      <c r="IH203" s="54"/>
      <c r="II203" s="58"/>
      <c r="IJ203" s="56"/>
      <c r="IK203" s="56"/>
      <c r="IM203" s="56"/>
      <c r="IP203" s="54"/>
      <c r="IQ203" s="58"/>
      <c r="IR203" s="56"/>
      <c r="IS203" s="56"/>
      <c r="IU203" s="56"/>
    </row>
    <row r="204" s="52" customFormat="1" ht="19.7" customHeight="1">
      <c r="B204" s="54"/>
      <c r="C204" s="58"/>
      <c r="D204" s="56"/>
      <c r="E204" s="56"/>
      <c r="F204" s="57"/>
      <c r="G204" s="56">
        <f>G203-D204+E204</f>
        <v>58387.2</v>
      </c>
      <c r="H204" s="49"/>
      <c r="J204" s="54"/>
      <c r="K204" s="58"/>
      <c r="L204" s="56"/>
      <c r="M204" s="56"/>
      <c r="O204" s="56"/>
      <c r="R204" s="54"/>
      <c r="S204" s="58"/>
      <c r="T204" s="56"/>
      <c r="U204" s="56"/>
      <c r="W204" s="56"/>
      <c r="Z204" s="54"/>
      <c r="AA204" s="58"/>
      <c r="AB204" s="56"/>
      <c r="AC204" s="56"/>
      <c r="AE204" s="56"/>
      <c r="AH204" s="54"/>
      <c r="AI204" s="58"/>
      <c r="AJ204" s="56"/>
      <c r="AK204" s="56"/>
      <c r="AM204" s="56"/>
      <c r="AP204" s="54"/>
      <c r="AQ204" s="58"/>
      <c r="AR204" s="56"/>
      <c r="AS204" s="56"/>
      <c r="AU204" s="56"/>
      <c r="AX204" s="54"/>
      <c r="AY204" s="58"/>
      <c r="AZ204" s="56"/>
      <c r="BA204" s="56"/>
      <c r="BC204" s="56"/>
      <c r="BF204" s="54"/>
      <c r="BG204" s="58"/>
      <c r="BH204" s="56"/>
      <c r="BI204" s="56"/>
      <c r="BK204" s="56"/>
      <c r="BN204" s="54"/>
      <c r="BO204" s="58"/>
      <c r="BP204" s="56"/>
      <c r="BQ204" s="56"/>
      <c r="BS204" s="56"/>
      <c r="BV204" s="54"/>
      <c r="BW204" s="58"/>
      <c r="BX204" s="56"/>
      <c r="BY204" s="56"/>
      <c r="CA204" s="56"/>
      <c r="CD204" s="54"/>
      <c r="CE204" s="58"/>
      <c r="CF204" s="56"/>
      <c r="CG204" s="56"/>
      <c r="CI204" s="56"/>
      <c r="CL204" s="54"/>
      <c r="CM204" s="58"/>
      <c r="CN204" s="56"/>
      <c r="CO204" s="56"/>
      <c r="CQ204" s="56"/>
      <c r="CT204" s="54"/>
      <c r="CU204" s="58"/>
      <c r="CV204" s="56"/>
      <c r="CW204" s="56"/>
      <c r="CY204" s="56"/>
      <c r="DB204" s="54"/>
      <c r="DC204" s="58"/>
      <c r="DD204" s="56"/>
      <c r="DE204" s="56"/>
      <c r="DG204" s="56"/>
      <c r="DJ204" s="54"/>
      <c r="DK204" s="58"/>
      <c r="DL204" s="56"/>
      <c r="DM204" s="56"/>
      <c r="DO204" s="56"/>
      <c r="DR204" s="54"/>
      <c r="DS204" s="58"/>
      <c r="DT204" s="56"/>
      <c r="DU204" s="56"/>
      <c r="DW204" s="56"/>
      <c r="DZ204" s="54"/>
      <c r="EA204" s="58"/>
      <c r="EB204" s="56"/>
      <c r="EC204" s="56"/>
      <c r="EE204" s="56"/>
      <c r="EH204" s="54"/>
      <c r="EI204" s="58"/>
      <c r="EJ204" s="56"/>
      <c r="EK204" s="56"/>
      <c r="EM204" s="56"/>
      <c r="EP204" s="54"/>
      <c r="EQ204" s="58"/>
      <c r="ER204" s="56"/>
      <c r="ES204" s="56"/>
      <c r="EU204" s="56"/>
      <c r="EX204" s="54"/>
      <c r="EY204" s="58"/>
      <c r="EZ204" s="56"/>
      <c r="FA204" s="56"/>
      <c r="FC204" s="56"/>
      <c r="FF204" s="54"/>
      <c r="FG204" s="58"/>
      <c r="FH204" s="56"/>
      <c r="FI204" s="56"/>
      <c r="FK204" s="56"/>
      <c r="FN204" s="54"/>
      <c r="FO204" s="58"/>
      <c r="FP204" s="56"/>
      <c r="FQ204" s="56"/>
      <c r="FS204" s="56"/>
      <c r="FV204" s="54"/>
      <c r="FW204" s="58"/>
      <c r="FX204" s="56"/>
      <c r="FY204" s="56"/>
      <c r="GA204" s="56"/>
      <c r="GD204" s="54"/>
      <c r="GE204" s="58"/>
      <c r="GF204" s="56"/>
      <c r="GG204" s="56"/>
      <c r="GI204" s="56"/>
      <c r="GL204" s="54"/>
      <c r="GM204" s="58"/>
      <c r="GN204" s="56"/>
      <c r="GO204" s="56"/>
      <c r="GQ204" s="56"/>
      <c r="GT204" s="54"/>
      <c r="GU204" s="58"/>
      <c r="GV204" s="56"/>
      <c r="GW204" s="56"/>
      <c r="GY204" s="56"/>
      <c r="HB204" s="54"/>
      <c r="HC204" s="58"/>
      <c r="HD204" s="56"/>
      <c r="HE204" s="56"/>
      <c r="HG204" s="56"/>
      <c r="HJ204" s="54"/>
      <c r="HK204" s="58"/>
      <c r="HL204" s="56"/>
      <c r="HM204" s="56"/>
      <c r="HO204" s="56"/>
      <c r="HR204" s="54"/>
      <c r="HS204" s="58"/>
      <c r="HT204" s="56"/>
      <c r="HU204" s="56"/>
      <c r="HW204" s="56"/>
      <c r="HZ204" s="54"/>
      <c r="IA204" s="58"/>
      <c r="IB204" s="56"/>
      <c r="IC204" s="56"/>
      <c r="IE204" s="56"/>
      <c r="IH204" s="54"/>
      <c r="II204" s="58"/>
      <c r="IJ204" s="56"/>
      <c r="IK204" s="56"/>
      <c r="IM204" s="56"/>
      <c r="IP204" s="54"/>
      <c r="IQ204" s="58"/>
      <c r="IR204" s="56"/>
      <c r="IS204" s="56"/>
      <c r="IU204" s="56"/>
    </row>
    <row r="205" s="52" customFormat="1" ht="19.7" customHeight="1">
      <c r="B205" s="54"/>
      <c r="C205" s="58"/>
      <c r="D205" s="56"/>
      <c r="E205" s="56"/>
      <c r="F205" s="57"/>
      <c r="G205" s="56">
        <f>G204-D205+E205</f>
        <v>58387.2</v>
      </c>
      <c r="H205" s="49"/>
      <c r="J205" s="54"/>
      <c r="K205" s="58"/>
      <c r="L205" s="56"/>
      <c r="M205" s="56"/>
      <c r="O205" s="56"/>
      <c r="R205" s="54"/>
      <c r="S205" s="58"/>
      <c r="T205" s="56"/>
      <c r="U205" s="56"/>
      <c r="W205" s="56"/>
      <c r="Z205" s="54"/>
      <c r="AA205" s="58"/>
      <c r="AB205" s="56"/>
      <c r="AC205" s="56"/>
      <c r="AE205" s="56"/>
      <c r="AH205" s="54"/>
      <c r="AI205" s="58"/>
      <c r="AJ205" s="56"/>
      <c r="AK205" s="56"/>
      <c r="AM205" s="56"/>
      <c r="AP205" s="54"/>
      <c r="AQ205" s="58"/>
      <c r="AR205" s="56"/>
      <c r="AS205" s="56"/>
      <c r="AU205" s="56"/>
      <c r="AX205" s="54"/>
      <c r="AY205" s="58"/>
      <c r="AZ205" s="56"/>
      <c r="BA205" s="56"/>
      <c r="BC205" s="56"/>
      <c r="BF205" s="54"/>
      <c r="BG205" s="58"/>
      <c r="BH205" s="56"/>
      <c r="BI205" s="56"/>
      <c r="BK205" s="56"/>
      <c r="BN205" s="54"/>
      <c r="BO205" s="58"/>
      <c r="BP205" s="56"/>
      <c r="BQ205" s="56"/>
      <c r="BS205" s="56"/>
      <c r="BV205" s="54"/>
      <c r="BW205" s="58"/>
      <c r="BX205" s="56"/>
      <c r="BY205" s="56"/>
      <c r="CA205" s="56"/>
      <c r="CD205" s="54"/>
      <c r="CE205" s="58"/>
      <c r="CF205" s="56"/>
      <c r="CG205" s="56"/>
      <c r="CI205" s="56"/>
      <c r="CL205" s="54"/>
      <c r="CM205" s="58"/>
      <c r="CN205" s="56"/>
      <c r="CO205" s="56"/>
      <c r="CQ205" s="56"/>
      <c r="CT205" s="54"/>
      <c r="CU205" s="58"/>
      <c r="CV205" s="56"/>
      <c r="CW205" s="56"/>
      <c r="CY205" s="56"/>
      <c r="DB205" s="54"/>
      <c r="DC205" s="58"/>
      <c r="DD205" s="56"/>
      <c r="DE205" s="56"/>
      <c r="DG205" s="56"/>
      <c r="DJ205" s="54"/>
      <c r="DK205" s="58"/>
      <c r="DL205" s="56"/>
      <c r="DM205" s="56"/>
      <c r="DO205" s="56"/>
      <c r="DR205" s="54"/>
      <c r="DS205" s="58"/>
      <c r="DT205" s="56"/>
      <c r="DU205" s="56"/>
      <c r="DW205" s="56"/>
      <c r="DZ205" s="54"/>
      <c r="EA205" s="58"/>
      <c r="EB205" s="56"/>
      <c r="EC205" s="56"/>
      <c r="EE205" s="56"/>
      <c r="EH205" s="54"/>
      <c r="EI205" s="58"/>
      <c r="EJ205" s="56"/>
      <c r="EK205" s="56"/>
      <c r="EM205" s="56"/>
      <c r="EP205" s="54"/>
      <c r="EQ205" s="58"/>
      <c r="ER205" s="56"/>
      <c r="ES205" s="56"/>
      <c r="EU205" s="56"/>
      <c r="EX205" s="54"/>
      <c r="EY205" s="58"/>
      <c r="EZ205" s="56"/>
      <c r="FA205" s="56"/>
      <c r="FC205" s="56"/>
      <c r="FF205" s="54"/>
      <c r="FG205" s="58"/>
      <c r="FH205" s="56"/>
      <c r="FI205" s="56"/>
      <c r="FK205" s="56"/>
      <c r="FN205" s="54"/>
      <c r="FO205" s="58"/>
      <c r="FP205" s="56"/>
      <c r="FQ205" s="56"/>
      <c r="FS205" s="56"/>
      <c r="FV205" s="54"/>
      <c r="FW205" s="58"/>
      <c r="FX205" s="56"/>
      <c r="FY205" s="56"/>
      <c r="GA205" s="56"/>
      <c r="GD205" s="54"/>
      <c r="GE205" s="58"/>
      <c r="GF205" s="56"/>
      <c r="GG205" s="56"/>
      <c r="GI205" s="56"/>
      <c r="GL205" s="54"/>
      <c r="GM205" s="58"/>
      <c r="GN205" s="56"/>
      <c r="GO205" s="56"/>
      <c r="GQ205" s="56"/>
      <c r="GT205" s="54"/>
      <c r="GU205" s="58"/>
      <c r="GV205" s="56"/>
      <c r="GW205" s="56"/>
      <c r="GY205" s="56"/>
      <c r="HB205" s="54"/>
      <c r="HC205" s="58"/>
      <c r="HD205" s="56"/>
      <c r="HE205" s="56"/>
      <c r="HG205" s="56"/>
      <c r="HJ205" s="54"/>
      <c r="HK205" s="58"/>
      <c r="HL205" s="56"/>
      <c r="HM205" s="56"/>
      <c r="HO205" s="56"/>
      <c r="HR205" s="54"/>
      <c r="HS205" s="58"/>
      <c r="HT205" s="56"/>
      <c r="HU205" s="56"/>
      <c r="HW205" s="56"/>
      <c r="HZ205" s="54"/>
      <c r="IA205" s="58"/>
      <c r="IB205" s="56"/>
      <c r="IC205" s="56"/>
      <c r="IE205" s="56"/>
      <c r="IH205" s="54"/>
      <c r="II205" s="58"/>
      <c r="IJ205" s="56"/>
      <c r="IK205" s="56"/>
      <c r="IM205" s="56"/>
      <c r="IP205" s="54"/>
      <c r="IQ205" s="58"/>
      <c r="IR205" s="56"/>
      <c r="IS205" s="56"/>
      <c r="IU205" s="56"/>
    </row>
    <row r="206" s="52" customFormat="1" ht="19.7" customHeight="1">
      <c r="B206" s="54"/>
      <c r="C206" s="58"/>
      <c r="D206" s="56"/>
      <c r="E206" s="56"/>
      <c r="F206" s="57"/>
      <c r="G206" s="56">
        <f>G205-D206+E206</f>
        <v>58387.2</v>
      </c>
      <c r="H206" s="49"/>
      <c r="J206" s="54"/>
      <c r="K206" s="58"/>
      <c r="L206" s="56"/>
      <c r="M206" s="56"/>
      <c r="O206" s="56"/>
      <c r="R206" s="54"/>
      <c r="S206" s="58"/>
      <c r="T206" s="56"/>
      <c r="U206" s="56"/>
      <c r="W206" s="56"/>
      <c r="Z206" s="54"/>
      <c r="AA206" s="58"/>
      <c r="AB206" s="56"/>
      <c r="AC206" s="56"/>
      <c r="AE206" s="56"/>
      <c r="AH206" s="54"/>
      <c r="AI206" s="58"/>
      <c r="AJ206" s="56"/>
      <c r="AK206" s="56"/>
      <c r="AM206" s="56"/>
      <c r="AP206" s="54"/>
      <c r="AQ206" s="58"/>
      <c r="AR206" s="56"/>
      <c r="AS206" s="56"/>
      <c r="AU206" s="56"/>
      <c r="AX206" s="54"/>
      <c r="AY206" s="58"/>
      <c r="AZ206" s="56"/>
      <c r="BA206" s="56"/>
      <c r="BC206" s="56"/>
      <c r="BF206" s="54"/>
      <c r="BG206" s="58"/>
      <c r="BH206" s="56"/>
      <c r="BI206" s="56"/>
      <c r="BK206" s="56"/>
      <c r="BN206" s="54"/>
      <c r="BO206" s="58"/>
      <c r="BP206" s="56"/>
      <c r="BQ206" s="56"/>
      <c r="BS206" s="56"/>
      <c r="BV206" s="54"/>
      <c r="BW206" s="58"/>
      <c r="BX206" s="56"/>
      <c r="BY206" s="56"/>
      <c r="CA206" s="56"/>
      <c r="CD206" s="54"/>
      <c r="CE206" s="58"/>
      <c r="CF206" s="56"/>
      <c r="CG206" s="56"/>
      <c r="CI206" s="56"/>
      <c r="CL206" s="54"/>
      <c r="CM206" s="58"/>
      <c r="CN206" s="56"/>
      <c r="CO206" s="56"/>
      <c r="CQ206" s="56"/>
      <c r="CT206" s="54"/>
      <c r="CU206" s="58"/>
      <c r="CV206" s="56"/>
      <c r="CW206" s="56"/>
      <c r="CY206" s="56"/>
      <c r="DB206" s="54"/>
      <c r="DC206" s="58"/>
      <c r="DD206" s="56"/>
      <c r="DE206" s="56"/>
      <c r="DG206" s="56"/>
      <c r="DJ206" s="54"/>
      <c r="DK206" s="58"/>
      <c r="DL206" s="56"/>
      <c r="DM206" s="56"/>
      <c r="DO206" s="56"/>
      <c r="DR206" s="54"/>
      <c r="DS206" s="58"/>
      <c r="DT206" s="56"/>
      <c r="DU206" s="56"/>
      <c r="DW206" s="56"/>
      <c r="DZ206" s="54"/>
      <c r="EA206" s="58"/>
      <c r="EB206" s="56"/>
      <c r="EC206" s="56"/>
      <c r="EE206" s="56"/>
      <c r="EH206" s="54"/>
      <c r="EI206" s="58"/>
      <c r="EJ206" s="56"/>
      <c r="EK206" s="56"/>
      <c r="EM206" s="56"/>
      <c r="EP206" s="54"/>
      <c r="EQ206" s="58"/>
      <c r="ER206" s="56"/>
      <c r="ES206" s="56"/>
      <c r="EU206" s="56"/>
      <c r="EX206" s="54"/>
      <c r="EY206" s="58"/>
      <c r="EZ206" s="56"/>
      <c r="FA206" s="56"/>
      <c r="FC206" s="56"/>
      <c r="FF206" s="54"/>
      <c r="FG206" s="58"/>
      <c r="FH206" s="56"/>
      <c r="FI206" s="56"/>
      <c r="FK206" s="56"/>
      <c r="FN206" s="54"/>
      <c r="FO206" s="58"/>
      <c r="FP206" s="56"/>
      <c r="FQ206" s="56"/>
      <c r="FS206" s="56"/>
      <c r="FV206" s="54"/>
      <c r="FW206" s="58"/>
      <c r="FX206" s="56"/>
      <c r="FY206" s="56"/>
      <c r="GA206" s="56"/>
      <c r="GD206" s="54"/>
      <c r="GE206" s="58"/>
      <c r="GF206" s="56"/>
      <c r="GG206" s="56"/>
      <c r="GI206" s="56"/>
      <c r="GL206" s="54"/>
      <c r="GM206" s="58"/>
      <c r="GN206" s="56"/>
      <c r="GO206" s="56"/>
      <c r="GQ206" s="56"/>
      <c r="GT206" s="54"/>
      <c r="GU206" s="58"/>
      <c r="GV206" s="56"/>
      <c r="GW206" s="56"/>
      <c r="GY206" s="56"/>
      <c r="HB206" s="54"/>
      <c r="HC206" s="58"/>
      <c r="HD206" s="56"/>
      <c r="HE206" s="56"/>
      <c r="HG206" s="56"/>
      <c r="HJ206" s="54"/>
      <c r="HK206" s="58"/>
      <c r="HL206" s="56"/>
      <c r="HM206" s="56"/>
      <c r="HO206" s="56"/>
      <c r="HR206" s="54"/>
      <c r="HS206" s="58"/>
      <c r="HT206" s="56"/>
      <c r="HU206" s="56"/>
      <c r="HW206" s="56"/>
      <c r="HZ206" s="54"/>
      <c r="IA206" s="58"/>
      <c r="IB206" s="56"/>
      <c r="IC206" s="56"/>
      <c r="IE206" s="56"/>
      <c r="IH206" s="54"/>
      <c r="II206" s="58"/>
      <c r="IJ206" s="56"/>
      <c r="IK206" s="56"/>
      <c r="IM206" s="56"/>
      <c r="IP206" s="54"/>
      <c r="IQ206" s="58"/>
      <c r="IR206" s="56"/>
      <c r="IS206" s="56"/>
      <c r="IU206" s="56"/>
    </row>
    <row r="207" s="52" customFormat="1" ht="19.7" customHeight="1">
      <c r="B207" s="54"/>
      <c r="C207" s="58"/>
      <c r="D207" s="56"/>
      <c r="E207" s="56"/>
      <c r="F207" s="57"/>
      <c r="G207" s="56">
        <f>G206-D207+E207</f>
        <v>58387.2</v>
      </c>
      <c r="H207" s="49"/>
      <c r="J207" s="54"/>
      <c r="K207" s="58"/>
      <c r="L207" s="56"/>
      <c r="M207" s="56"/>
      <c r="O207" s="56"/>
      <c r="R207" s="54"/>
      <c r="S207" s="58"/>
      <c r="T207" s="56"/>
      <c r="U207" s="56"/>
      <c r="W207" s="56"/>
      <c r="Z207" s="54"/>
      <c r="AA207" s="58"/>
      <c r="AB207" s="56"/>
      <c r="AC207" s="56"/>
      <c r="AE207" s="56"/>
      <c r="AH207" s="54"/>
      <c r="AI207" s="58"/>
      <c r="AJ207" s="56"/>
      <c r="AK207" s="56"/>
      <c r="AM207" s="56"/>
      <c r="AP207" s="54"/>
      <c r="AQ207" s="58"/>
      <c r="AR207" s="56"/>
      <c r="AS207" s="56"/>
      <c r="AU207" s="56"/>
      <c r="AX207" s="54"/>
      <c r="AY207" s="58"/>
      <c r="AZ207" s="56"/>
      <c r="BA207" s="56"/>
      <c r="BC207" s="56"/>
      <c r="BF207" s="54"/>
      <c r="BG207" s="58"/>
      <c r="BH207" s="56"/>
      <c r="BI207" s="56"/>
      <c r="BK207" s="56"/>
      <c r="BN207" s="54"/>
      <c r="BO207" s="58"/>
      <c r="BP207" s="56"/>
      <c r="BQ207" s="56"/>
      <c r="BS207" s="56"/>
      <c r="BV207" s="54"/>
      <c r="BW207" s="58"/>
      <c r="BX207" s="56"/>
      <c r="BY207" s="56"/>
      <c r="CA207" s="56"/>
      <c r="CD207" s="54"/>
      <c r="CE207" s="58"/>
      <c r="CF207" s="56"/>
      <c r="CG207" s="56"/>
      <c r="CI207" s="56"/>
      <c r="CL207" s="54"/>
      <c r="CM207" s="58"/>
      <c r="CN207" s="56"/>
      <c r="CO207" s="56"/>
      <c r="CQ207" s="56"/>
      <c r="CT207" s="54"/>
      <c r="CU207" s="58"/>
      <c r="CV207" s="56"/>
      <c r="CW207" s="56"/>
      <c r="CY207" s="56"/>
      <c r="DB207" s="54"/>
      <c r="DC207" s="58"/>
      <c r="DD207" s="56"/>
      <c r="DE207" s="56"/>
      <c r="DG207" s="56"/>
      <c r="DJ207" s="54"/>
      <c r="DK207" s="58"/>
      <c r="DL207" s="56"/>
      <c r="DM207" s="56"/>
      <c r="DO207" s="56"/>
      <c r="DR207" s="54"/>
      <c r="DS207" s="58"/>
      <c r="DT207" s="56"/>
      <c r="DU207" s="56"/>
      <c r="DW207" s="56"/>
      <c r="DZ207" s="54"/>
      <c r="EA207" s="58"/>
      <c r="EB207" s="56"/>
      <c r="EC207" s="56"/>
      <c r="EE207" s="56"/>
      <c r="EH207" s="54"/>
      <c r="EI207" s="58"/>
      <c r="EJ207" s="56"/>
      <c r="EK207" s="56"/>
      <c r="EM207" s="56"/>
      <c r="EP207" s="54"/>
      <c r="EQ207" s="58"/>
      <c r="ER207" s="56"/>
      <c r="ES207" s="56"/>
      <c r="EU207" s="56"/>
      <c r="EX207" s="54"/>
      <c r="EY207" s="58"/>
      <c r="EZ207" s="56"/>
      <c r="FA207" s="56"/>
      <c r="FC207" s="56"/>
      <c r="FF207" s="54"/>
      <c r="FG207" s="58"/>
      <c r="FH207" s="56"/>
      <c r="FI207" s="56"/>
      <c r="FK207" s="56"/>
      <c r="FN207" s="54"/>
      <c r="FO207" s="58"/>
      <c r="FP207" s="56"/>
      <c r="FQ207" s="56"/>
      <c r="FS207" s="56"/>
      <c r="FV207" s="54"/>
      <c r="FW207" s="58"/>
      <c r="FX207" s="56"/>
      <c r="FY207" s="56"/>
      <c r="GA207" s="56"/>
      <c r="GD207" s="54"/>
      <c r="GE207" s="58"/>
      <c r="GF207" s="56"/>
      <c r="GG207" s="56"/>
      <c r="GI207" s="56"/>
      <c r="GL207" s="54"/>
      <c r="GM207" s="58"/>
      <c r="GN207" s="56"/>
      <c r="GO207" s="56"/>
      <c r="GQ207" s="56"/>
      <c r="GT207" s="54"/>
      <c r="GU207" s="58"/>
      <c r="GV207" s="56"/>
      <c r="GW207" s="56"/>
      <c r="GY207" s="56"/>
      <c r="HB207" s="54"/>
      <c r="HC207" s="58"/>
      <c r="HD207" s="56"/>
      <c r="HE207" s="56"/>
      <c r="HG207" s="56"/>
      <c r="HJ207" s="54"/>
      <c r="HK207" s="58"/>
      <c r="HL207" s="56"/>
      <c r="HM207" s="56"/>
      <c r="HO207" s="56"/>
      <c r="HR207" s="54"/>
      <c r="HS207" s="58"/>
      <c r="HT207" s="56"/>
      <c r="HU207" s="56"/>
      <c r="HW207" s="56"/>
      <c r="HZ207" s="54"/>
      <c r="IA207" s="58"/>
      <c r="IB207" s="56"/>
      <c r="IC207" s="56"/>
      <c r="IE207" s="56"/>
      <c r="IH207" s="54"/>
      <c r="II207" s="58"/>
      <c r="IJ207" s="56"/>
      <c r="IK207" s="56"/>
      <c r="IM207" s="56"/>
      <c r="IP207" s="54"/>
      <c r="IQ207" s="58"/>
      <c r="IR207" s="56"/>
      <c r="IS207" s="56"/>
      <c r="IU207" s="56"/>
    </row>
    <row r="208" s="52" customFormat="1" ht="19.7" customHeight="1">
      <c r="B208" s="54"/>
      <c r="C208" s="58"/>
      <c r="D208" s="56"/>
      <c r="E208" s="56"/>
      <c r="F208" s="57"/>
      <c r="G208" s="56">
        <f>G207-D208+E208</f>
        <v>58387.2</v>
      </c>
      <c r="H208" s="49"/>
      <c r="J208" s="54"/>
      <c r="K208" s="58"/>
      <c r="L208" s="56"/>
      <c r="M208" s="56"/>
      <c r="O208" s="56"/>
      <c r="R208" s="54"/>
      <c r="S208" s="58"/>
      <c r="T208" s="56"/>
      <c r="U208" s="56"/>
      <c r="W208" s="56"/>
      <c r="Z208" s="54"/>
      <c r="AA208" s="58"/>
      <c r="AB208" s="56"/>
      <c r="AC208" s="56"/>
      <c r="AE208" s="56"/>
      <c r="AH208" s="54"/>
      <c r="AI208" s="58"/>
      <c r="AJ208" s="56"/>
      <c r="AK208" s="56"/>
      <c r="AM208" s="56"/>
      <c r="AP208" s="54"/>
      <c r="AQ208" s="58"/>
      <c r="AR208" s="56"/>
      <c r="AS208" s="56"/>
      <c r="AU208" s="56"/>
      <c r="AX208" s="54"/>
      <c r="AY208" s="58"/>
      <c r="AZ208" s="56"/>
      <c r="BA208" s="56"/>
      <c r="BC208" s="56"/>
      <c r="BF208" s="54"/>
      <c r="BG208" s="58"/>
      <c r="BH208" s="56"/>
      <c r="BI208" s="56"/>
      <c r="BK208" s="56"/>
      <c r="BN208" s="54"/>
      <c r="BO208" s="58"/>
      <c r="BP208" s="56"/>
      <c r="BQ208" s="56"/>
      <c r="BS208" s="56"/>
      <c r="BV208" s="54"/>
      <c r="BW208" s="58"/>
      <c r="BX208" s="56"/>
      <c r="BY208" s="56"/>
      <c r="CA208" s="56"/>
      <c r="CD208" s="54"/>
      <c r="CE208" s="58"/>
      <c r="CF208" s="56"/>
      <c r="CG208" s="56"/>
      <c r="CI208" s="56"/>
      <c r="CL208" s="54"/>
      <c r="CM208" s="58"/>
      <c r="CN208" s="56"/>
      <c r="CO208" s="56"/>
      <c r="CQ208" s="56"/>
      <c r="CT208" s="54"/>
      <c r="CU208" s="58"/>
      <c r="CV208" s="56"/>
      <c r="CW208" s="56"/>
      <c r="CY208" s="56"/>
      <c r="DB208" s="54"/>
      <c r="DC208" s="58"/>
      <c r="DD208" s="56"/>
      <c r="DE208" s="56"/>
      <c r="DG208" s="56"/>
      <c r="DJ208" s="54"/>
      <c r="DK208" s="58"/>
      <c r="DL208" s="56"/>
      <c r="DM208" s="56"/>
      <c r="DO208" s="56"/>
      <c r="DR208" s="54"/>
      <c r="DS208" s="58"/>
      <c r="DT208" s="56"/>
      <c r="DU208" s="56"/>
      <c r="DW208" s="56"/>
      <c r="DZ208" s="54"/>
      <c r="EA208" s="58"/>
      <c r="EB208" s="56"/>
      <c r="EC208" s="56"/>
      <c r="EE208" s="56"/>
      <c r="EH208" s="54"/>
      <c r="EI208" s="58"/>
      <c r="EJ208" s="56"/>
      <c r="EK208" s="56"/>
      <c r="EM208" s="56"/>
      <c r="EP208" s="54"/>
      <c r="EQ208" s="58"/>
      <c r="ER208" s="56"/>
      <c r="ES208" s="56"/>
      <c r="EU208" s="56"/>
      <c r="EX208" s="54"/>
      <c r="EY208" s="58"/>
      <c r="EZ208" s="56"/>
      <c r="FA208" s="56"/>
      <c r="FC208" s="56"/>
      <c r="FF208" s="54"/>
      <c r="FG208" s="58"/>
      <c r="FH208" s="56"/>
      <c r="FI208" s="56"/>
      <c r="FK208" s="56"/>
      <c r="FN208" s="54"/>
      <c r="FO208" s="58"/>
      <c r="FP208" s="56"/>
      <c r="FQ208" s="56"/>
      <c r="FS208" s="56"/>
      <c r="FV208" s="54"/>
      <c r="FW208" s="58"/>
      <c r="FX208" s="56"/>
      <c r="FY208" s="56"/>
      <c r="GA208" s="56"/>
      <c r="GD208" s="54"/>
      <c r="GE208" s="58"/>
      <c r="GF208" s="56"/>
      <c r="GG208" s="56"/>
      <c r="GI208" s="56"/>
      <c r="GL208" s="54"/>
      <c r="GM208" s="58"/>
      <c r="GN208" s="56"/>
      <c r="GO208" s="56"/>
      <c r="GQ208" s="56"/>
      <c r="GT208" s="54"/>
      <c r="GU208" s="58"/>
      <c r="GV208" s="56"/>
      <c r="GW208" s="56"/>
      <c r="GY208" s="56"/>
      <c r="HB208" s="54"/>
      <c r="HC208" s="58"/>
      <c r="HD208" s="56"/>
      <c r="HE208" s="56"/>
      <c r="HG208" s="56"/>
      <c r="HJ208" s="54"/>
      <c r="HK208" s="58"/>
      <c r="HL208" s="56"/>
      <c r="HM208" s="56"/>
      <c r="HO208" s="56"/>
      <c r="HR208" s="54"/>
      <c r="HS208" s="58"/>
      <c r="HT208" s="56"/>
      <c r="HU208" s="56"/>
      <c r="HW208" s="56"/>
      <c r="HZ208" s="54"/>
      <c r="IA208" s="58"/>
      <c r="IB208" s="56"/>
      <c r="IC208" s="56"/>
      <c r="IE208" s="56"/>
      <c r="IH208" s="54"/>
      <c r="II208" s="58"/>
      <c r="IJ208" s="56"/>
      <c r="IK208" s="56"/>
      <c r="IM208" s="56"/>
      <c r="IP208" s="54"/>
      <c r="IQ208" s="58"/>
      <c r="IR208" s="56"/>
      <c r="IS208" s="56"/>
      <c r="IU208" s="56"/>
    </row>
    <row r="209" s="52" customFormat="1" ht="19.7" customHeight="1">
      <c r="B209" s="54"/>
      <c r="C209" s="58"/>
      <c r="D209" s="56"/>
      <c r="E209" s="56"/>
      <c r="F209" s="57"/>
      <c r="G209" s="56">
        <f>G208-D209+E209</f>
        <v>58387.2</v>
      </c>
      <c r="H209" s="49"/>
      <c r="J209" s="54"/>
      <c r="K209" s="58"/>
      <c r="L209" s="56"/>
      <c r="M209" s="56"/>
      <c r="O209" s="56"/>
      <c r="R209" s="54"/>
      <c r="S209" s="58"/>
      <c r="T209" s="56"/>
      <c r="U209" s="56"/>
      <c r="W209" s="56"/>
      <c r="Z209" s="54"/>
      <c r="AA209" s="58"/>
      <c r="AB209" s="56"/>
      <c r="AC209" s="56"/>
      <c r="AE209" s="56"/>
      <c r="AH209" s="54"/>
      <c r="AI209" s="58"/>
      <c r="AJ209" s="56"/>
      <c r="AK209" s="56"/>
      <c r="AM209" s="56"/>
      <c r="AP209" s="54"/>
      <c r="AQ209" s="58"/>
      <c r="AR209" s="56"/>
      <c r="AS209" s="56"/>
      <c r="AU209" s="56"/>
      <c r="AX209" s="54"/>
      <c r="AY209" s="58"/>
      <c r="AZ209" s="56"/>
      <c r="BA209" s="56"/>
      <c r="BC209" s="56"/>
      <c r="BF209" s="54"/>
      <c r="BG209" s="58"/>
      <c r="BH209" s="56"/>
      <c r="BI209" s="56"/>
      <c r="BK209" s="56"/>
      <c r="BN209" s="54"/>
      <c r="BO209" s="58"/>
      <c r="BP209" s="56"/>
      <c r="BQ209" s="56"/>
      <c r="BS209" s="56"/>
      <c r="BV209" s="54"/>
      <c r="BW209" s="58"/>
      <c r="BX209" s="56"/>
      <c r="BY209" s="56"/>
      <c r="CA209" s="56"/>
      <c r="CD209" s="54"/>
      <c r="CE209" s="58"/>
      <c r="CF209" s="56"/>
      <c r="CG209" s="56"/>
      <c r="CI209" s="56"/>
      <c r="CL209" s="54"/>
      <c r="CM209" s="58"/>
      <c r="CN209" s="56"/>
      <c r="CO209" s="56"/>
      <c r="CQ209" s="56"/>
      <c r="CT209" s="54"/>
      <c r="CU209" s="58"/>
      <c r="CV209" s="56"/>
      <c r="CW209" s="56"/>
      <c r="CY209" s="56"/>
      <c r="DB209" s="54"/>
      <c r="DC209" s="58"/>
      <c r="DD209" s="56"/>
      <c r="DE209" s="56"/>
      <c r="DG209" s="56"/>
      <c r="DJ209" s="54"/>
      <c r="DK209" s="58"/>
      <c r="DL209" s="56"/>
      <c r="DM209" s="56"/>
      <c r="DO209" s="56"/>
      <c r="DR209" s="54"/>
      <c r="DS209" s="58"/>
      <c r="DT209" s="56"/>
      <c r="DU209" s="56"/>
      <c r="DW209" s="56"/>
      <c r="DZ209" s="54"/>
      <c r="EA209" s="58"/>
      <c r="EB209" s="56"/>
      <c r="EC209" s="56"/>
      <c r="EE209" s="56"/>
      <c r="EH209" s="54"/>
      <c r="EI209" s="58"/>
      <c r="EJ209" s="56"/>
      <c r="EK209" s="56"/>
      <c r="EM209" s="56"/>
      <c r="EP209" s="54"/>
      <c r="EQ209" s="58"/>
      <c r="ER209" s="56"/>
      <c r="ES209" s="56"/>
      <c r="EU209" s="56"/>
      <c r="EX209" s="54"/>
      <c r="EY209" s="58"/>
      <c r="EZ209" s="56"/>
      <c r="FA209" s="56"/>
      <c r="FC209" s="56"/>
      <c r="FF209" s="54"/>
      <c r="FG209" s="58"/>
      <c r="FH209" s="56"/>
      <c r="FI209" s="56"/>
      <c r="FK209" s="56"/>
      <c r="FN209" s="54"/>
      <c r="FO209" s="58"/>
      <c r="FP209" s="56"/>
      <c r="FQ209" s="56"/>
      <c r="FS209" s="56"/>
      <c r="FV209" s="54"/>
      <c r="FW209" s="58"/>
      <c r="FX209" s="56"/>
      <c r="FY209" s="56"/>
      <c r="GA209" s="56"/>
      <c r="GD209" s="54"/>
      <c r="GE209" s="58"/>
      <c r="GF209" s="56"/>
      <c r="GG209" s="56"/>
      <c r="GI209" s="56"/>
      <c r="GL209" s="54"/>
      <c r="GM209" s="58"/>
      <c r="GN209" s="56"/>
      <c r="GO209" s="56"/>
      <c r="GQ209" s="56"/>
      <c r="GT209" s="54"/>
      <c r="GU209" s="58"/>
      <c r="GV209" s="56"/>
      <c r="GW209" s="56"/>
      <c r="GY209" s="56"/>
      <c r="HB209" s="54"/>
      <c r="HC209" s="58"/>
      <c r="HD209" s="56"/>
      <c r="HE209" s="56"/>
      <c r="HG209" s="56"/>
      <c r="HJ209" s="54"/>
      <c r="HK209" s="58"/>
      <c r="HL209" s="56"/>
      <c r="HM209" s="56"/>
      <c r="HO209" s="56"/>
      <c r="HR209" s="54"/>
      <c r="HS209" s="58"/>
      <c r="HT209" s="56"/>
      <c r="HU209" s="56"/>
      <c r="HW209" s="56"/>
      <c r="HZ209" s="54"/>
      <c r="IA209" s="58"/>
      <c r="IB209" s="56"/>
      <c r="IC209" s="56"/>
      <c r="IE209" s="56"/>
      <c r="IH209" s="54"/>
      <c r="II209" s="58"/>
      <c r="IJ209" s="56"/>
      <c r="IK209" s="56"/>
      <c r="IM209" s="56"/>
      <c r="IP209" s="54"/>
      <c r="IQ209" s="58"/>
      <c r="IR209" s="56"/>
      <c r="IS209" s="56"/>
      <c r="IU209" s="56"/>
    </row>
    <row r="210" s="52" customFormat="1" ht="19.7" customHeight="1">
      <c r="B210" s="54"/>
      <c r="C210" s="58"/>
      <c r="D210" s="56"/>
      <c r="E210" s="56"/>
      <c r="F210" s="57"/>
      <c r="G210" s="56">
        <f>G209-D210+E210</f>
        <v>58387.2</v>
      </c>
      <c r="H210" s="49"/>
      <c r="J210" s="54"/>
      <c r="K210" s="58"/>
      <c r="L210" s="56"/>
      <c r="M210" s="56"/>
      <c r="O210" s="56"/>
      <c r="R210" s="54"/>
      <c r="S210" s="58"/>
      <c r="T210" s="56"/>
      <c r="U210" s="56"/>
      <c r="W210" s="56"/>
      <c r="Z210" s="54"/>
      <c r="AA210" s="58"/>
      <c r="AB210" s="56"/>
      <c r="AC210" s="56"/>
      <c r="AE210" s="56"/>
      <c r="AH210" s="54"/>
      <c r="AI210" s="58"/>
      <c r="AJ210" s="56"/>
      <c r="AK210" s="56"/>
      <c r="AM210" s="56"/>
      <c r="AP210" s="54"/>
      <c r="AQ210" s="58"/>
      <c r="AR210" s="56"/>
      <c r="AS210" s="56"/>
      <c r="AU210" s="56"/>
      <c r="AX210" s="54"/>
      <c r="AY210" s="58"/>
      <c r="AZ210" s="56"/>
      <c r="BA210" s="56"/>
      <c r="BC210" s="56"/>
      <c r="BF210" s="54"/>
      <c r="BG210" s="58"/>
      <c r="BH210" s="56"/>
      <c r="BI210" s="56"/>
      <c r="BK210" s="56"/>
      <c r="BN210" s="54"/>
      <c r="BO210" s="58"/>
      <c r="BP210" s="56"/>
      <c r="BQ210" s="56"/>
      <c r="BS210" s="56"/>
      <c r="BV210" s="54"/>
      <c r="BW210" s="58"/>
      <c r="BX210" s="56"/>
      <c r="BY210" s="56"/>
      <c r="CA210" s="56"/>
      <c r="CD210" s="54"/>
      <c r="CE210" s="58"/>
      <c r="CF210" s="56"/>
      <c r="CG210" s="56"/>
      <c r="CI210" s="56"/>
      <c r="CL210" s="54"/>
      <c r="CM210" s="58"/>
      <c r="CN210" s="56"/>
      <c r="CO210" s="56"/>
      <c r="CQ210" s="56"/>
      <c r="CT210" s="54"/>
      <c r="CU210" s="58"/>
      <c r="CV210" s="56"/>
      <c r="CW210" s="56"/>
      <c r="CY210" s="56"/>
      <c r="DB210" s="54"/>
      <c r="DC210" s="58"/>
      <c r="DD210" s="56"/>
      <c r="DE210" s="56"/>
      <c r="DG210" s="56"/>
      <c r="DJ210" s="54"/>
      <c r="DK210" s="58"/>
      <c r="DL210" s="56"/>
      <c r="DM210" s="56"/>
      <c r="DO210" s="56"/>
      <c r="DR210" s="54"/>
      <c r="DS210" s="58"/>
      <c r="DT210" s="56"/>
      <c r="DU210" s="56"/>
      <c r="DW210" s="56"/>
      <c r="DZ210" s="54"/>
      <c r="EA210" s="58"/>
      <c r="EB210" s="56"/>
      <c r="EC210" s="56"/>
      <c r="EE210" s="56"/>
      <c r="EH210" s="54"/>
      <c r="EI210" s="58"/>
      <c r="EJ210" s="56"/>
      <c r="EK210" s="56"/>
      <c r="EM210" s="56"/>
      <c r="EP210" s="54"/>
      <c r="EQ210" s="58"/>
      <c r="ER210" s="56"/>
      <c r="ES210" s="56"/>
      <c r="EU210" s="56"/>
      <c r="EX210" s="54"/>
      <c r="EY210" s="58"/>
      <c r="EZ210" s="56"/>
      <c r="FA210" s="56"/>
      <c r="FC210" s="56"/>
      <c r="FF210" s="54"/>
      <c r="FG210" s="58"/>
      <c r="FH210" s="56"/>
      <c r="FI210" s="56"/>
      <c r="FK210" s="56"/>
      <c r="FN210" s="54"/>
      <c r="FO210" s="58"/>
      <c r="FP210" s="56"/>
      <c r="FQ210" s="56"/>
      <c r="FS210" s="56"/>
      <c r="FV210" s="54"/>
      <c r="FW210" s="58"/>
      <c r="FX210" s="56"/>
      <c r="FY210" s="56"/>
      <c r="GA210" s="56"/>
      <c r="GD210" s="54"/>
      <c r="GE210" s="58"/>
      <c r="GF210" s="56"/>
      <c r="GG210" s="56"/>
      <c r="GI210" s="56"/>
      <c r="GL210" s="54"/>
      <c r="GM210" s="58"/>
      <c r="GN210" s="56"/>
      <c r="GO210" s="56"/>
      <c r="GQ210" s="56"/>
      <c r="GT210" s="54"/>
      <c r="GU210" s="58"/>
      <c r="GV210" s="56"/>
      <c r="GW210" s="56"/>
      <c r="GY210" s="56"/>
      <c r="HB210" s="54"/>
      <c r="HC210" s="58"/>
      <c r="HD210" s="56"/>
      <c r="HE210" s="56"/>
      <c r="HG210" s="56"/>
      <c r="HJ210" s="54"/>
      <c r="HK210" s="58"/>
      <c r="HL210" s="56"/>
      <c r="HM210" s="56"/>
      <c r="HO210" s="56"/>
      <c r="HR210" s="54"/>
      <c r="HS210" s="58"/>
      <c r="HT210" s="56"/>
      <c r="HU210" s="56"/>
      <c r="HW210" s="56"/>
      <c r="HZ210" s="54"/>
      <c r="IA210" s="58"/>
      <c r="IB210" s="56"/>
      <c r="IC210" s="56"/>
      <c r="IE210" s="56"/>
      <c r="IH210" s="54"/>
      <c r="II210" s="58"/>
      <c r="IJ210" s="56"/>
      <c r="IK210" s="56"/>
      <c r="IM210" s="56"/>
      <c r="IP210" s="54"/>
      <c r="IQ210" s="58"/>
      <c r="IR210" s="56"/>
      <c r="IS210" s="56"/>
      <c r="IU210" s="56"/>
    </row>
    <row r="211" s="52" customFormat="1" ht="19.7" customHeight="1">
      <c r="B211" s="54"/>
      <c r="C211" s="58"/>
      <c r="D211" s="56"/>
      <c r="E211" s="56"/>
      <c r="F211" s="57"/>
      <c r="G211" s="56">
        <f>G210-D211+E211</f>
        <v>58387.2</v>
      </c>
      <c r="H211" s="49"/>
      <c r="J211" s="54"/>
      <c r="K211" s="58"/>
      <c r="L211" s="56"/>
      <c r="M211" s="56"/>
      <c r="O211" s="56"/>
      <c r="R211" s="54"/>
      <c r="S211" s="58"/>
      <c r="T211" s="56"/>
      <c r="U211" s="56"/>
      <c r="W211" s="56"/>
      <c r="Z211" s="54"/>
      <c r="AA211" s="58"/>
      <c r="AB211" s="56"/>
      <c r="AC211" s="56"/>
      <c r="AE211" s="56"/>
      <c r="AH211" s="54"/>
      <c r="AI211" s="58"/>
      <c r="AJ211" s="56"/>
      <c r="AK211" s="56"/>
      <c r="AM211" s="56"/>
      <c r="AP211" s="54"/>
      <c r="AQ211" s="58"/>
      <c r="AR211" s="56"/>
      <c r="AS211" s="56"/>
      <c r="AU211" s="56"/>
      <c r="AX211" s="54"/>
      <c r="AY211" s="58"/>
      <c r="AZ211" s="56"/>
      <c r="BA211" s="56"/>
      <c r="BC211" s="56"/>
      <c r="BF211" s="54"/>
      <c r="BG211" s="58"/>
      <c r="BH211" s="56"/>
      <c r="BI211" s="56"/>
      <c r="BK211" s="56"/>
      <c r="BN211" s="54"/>
      <c r="BO211" s="58"/>
      <c r="BP211" s="56"/>
      <c r="BQ211" s="56"/>
      <c r="BS211" s="56"/>
      <c r="BV211" s="54"/>
      <c r="BW211" s="58"/>
      <c r="BX211" s="56"/>
      <c r="BY211" s="56"/>
      <c r="CA211" s="56"/>
      <c r="CD211" s="54"/>
      <c r="CE211" s="58"/>
      <c r="CF211" s="56"/>
      <c r="CG211" s="56"/>
      <c r="CI211" s="56"/>
      <c r="CL211" s="54"/>
      <c r="CM211" s="58"/>
      <c r="CN211" s="56"/>
      <c r="CO211" s="56"/>
      <c r="CQ211" s="56"/>
      <c r="CT211" s="54"/>
      <c r="CU211" s="58"/>
      <c r="CV211" s="56"/>
      <c r="CW211" s="56"/>
      <c r="CY211" s="56"/>
      <c r="DB211" s="54"/>
      <c r="DC211" s="58"/>
      <c r="DD211" s="56"/>
      <c r="DE211" s="56"/>
      <c r="DG211" s="56"/>
      <c r="DJ211" s="54"/>
      <c r="DK211" s="58"/>
      <c r="DL211" s="56"/>
      <c r="DM211" s="56"/>
      <c r="DO211" s="56"/>
      <c r="DR211" s="54"/>
      <c r="DS211" s="58"/>
      <c r="DT211" s="56"/>
      <c r="DU211" s="56"/>
      <c r="DW211" s="56"/>
      <c r="DZ211" s="54"/>
      <c r="EA211" s="58"/>
      <c r="EB211" s="56"/>
      <c r="EC211" s="56"/>
      <c r="EE211" s="56"/>
      <c r="EH211" s="54"/>
      <c r="EI211" s="58"/>
      <c r="EJ211" s="56"/>
      <c r="EK211" s="56"/>
      <c r="EM211" s="56"/>
      <c r="EP211" s="54"/>
      <c r="EQ211" s="58"/>
      <c r="ER211" s="56"/>
      <c r="ES211" s="56"/>
      <c r="EU211" s="56"/>
      <c r="EX211" s="54"/>
      <c r="EY211" s="58"/>
      <c r="EZ211" s="56"/>
      <c r="FA211" s="56"/>
      <c r="FC211" s="56"/>
      <c r="FF211" s="54"/>
      <c r="FG211" s="58"/>
      <c r="FH211" s="56"/>
      <c r="FI211" s="56"/>
      <c r="FK211" s="56"/>
      <c r="FN211" s="54"/>
      <c r="FO211" s="58"/>
      <c r="FP211" s="56"/>
      <c r="FQ211" s="56"/>
      <c r="FS211" s="56"/>
      <c r="FV211" s="54"/>
      <c r="FW211" s="58"/>
      <c r="FX211" s="56"/>
      <c r="FY211" s="56"/>
      <c r="GA211" s="56"/>
      <c r="GD211" s="54"/>
      <c r="GE211" s="58"/>
      <c r="GF211" s="56"/>
      <c r="GG211" s="56"/>
      <c r="GI211" s="56"/>
      <c r="GL211" s="54"/>
      <c r="GM211" s="58"/>
      <c r="GN211" s="56"/>
      <c r="GO211" s="56"/>
      <c r="GQ211" s="56"/>
      <c r="GT211" s="54"/>
      <c r="GU211" s="58"/>
      <c r="GV211" s="56"/>
      <c r="GW211" s="56"/>
      <c r="GY211" s="56"/>
      <c r="HB211" s="54"/>
      <c r="HC211" s="58"/>
      <c r="HD211" s="56"/>
      <c r="HE211" s="56"/>
      <c r="HG211" s="56"/>
      <c r="HJ211" s="54"/>
      <c r="HK211" s="58"/>
      <c r="HL211" s="56"/>
      <c r="HM211" s="56"/>
      <c r="HO211" s="56"/>
      <c r="HR211" s="54"/>
      <c r="HS211" s="58"/>
      <c r="HT211" s="56"/>
      <c r="HU211" s="56"/>
      <c r="HW211" s="56"/>
      <c r="HZ211" s="54"/>
      <c r="IA211" s="58"/>
      <c r="IB211" s="56"/>
      <c r="IC211" s="56"/>
      <c r="IE211" s="56"/>
      <c r="IH211" s="54"/>
      <c r="II211" s="58"/>
      <c r="IJ211" s="56"/>
      <c r="IK211" s="56"/>
      <c r="IM211" s="56"/>
      <c r="IP211" s="54"/>
      <c r="IQ211" s="58"/>
      <c r="IR211" s="56"/>
      <c r="IS211" s="56"/>
      <c r="IU211" s="56"/>
    </row>
    <row r="212" s="52" customFormat="1" ht="19.7" customHeight="1">
      <c r="B212" s="54"/>
      <c r="C212" s="58"/>
      <c r="D212" s="56"/>
      <c r="E212" s="56"/>
      <c r="F212" s="57"/>
      <c r="G212" s="56">
        <f>G211-D212+E212</f>
        <v>58387.2</v>
      </c>
      <c r="H212" s="49"/>
      <c r="J212" s="54"/>
      <c r="K212" s="58"/>
      <c r="L212" s="56"/>
      <c r="M212" s="56"/>
      <c r="O212" s="56"/>
      <c r="R212" s="54"/>
      <c r="S212" s="58"/>
      <c r="T212" s="56"/>
      <c r="U212" s="56"/>
      <c r="W212" s="56"/>
      <c r="Z212" s="54"/>
      <c r="AA212" s="58"/>
      <c r="AB212" s="56"/>
      <c r="AC212" s="56"/>
      <c r="AE212" s="56"/>
      <c r="AH212" s="54"/>
      <c r="AI212" s="58"/>
      <c r="AJ212" s="56"/>
      <c r="AK212" s="56"/>
      <c r="AM212" s="56"/>
      <c r="AP212" s="54"/>
      <c r="AQ212" s="58"/>
      <c r="AR212" s="56"/>
      <c r="AS212" s="56"/>
      <c r="AU212" s="56"/>
      <c r="AX212" s="54"/>
      <c r="AY212" s="58"/>
      <c r="AZ212" s="56"/>
      <c r="BA212" s="56"/>
      <c r="BC212" s="56"/>
      <c r="BF212" s="54"/>
      <c r="BG212" s="58"/>
      <c r="BH212" s="56"/>
      <c r="BI212" s="56"/>
      <c r="BK212" s="56"/>
      <c r="BN212" s="54"/>
      <c r="BO212" s="58"/>
      <c r="BP212" s="56"/>
      <c r="BQ212" s="56"/>
      <c r="BS212" s="56"/>
      <c r="BV212" s="54"/>
      <c r="BW212" s="58"/>
      <c r="BX212" s="56"/>
      <c r="BY212" s="56"/>
      <c r="CA212" s="56"/>
      <c r="CD212" s="54"/>
      <c r="CE212" s="58"/>
      <c r="CF212" s="56"/>
      <c r="CG212" s="56"/>
      <c r="CI212" s="56"/>
      <c r="CL212" s="54"/>
      <c r="CM212" s="58"/>
      <c r="CN212" s="56"/>
      <c r="CO212" s="56"/>
      <c r="CQ212" s="56"/>
      <c r="CT212" s="54"/>
      <c r="CU212" s="58"/>
      <c r="CV212" s="56"/>
      <c r="CW212" s="56"/>
      <c r="CY212" s="56"/>
      <c r="DB212" s="54"/>
      <c r="DC212" s="58"/>
      <c r="DD212" s="56"/>
      <c r="DE212" s="56"/>
      <c r="DG212" s="56"/>
      <c r="DJ212" s="54"/>
      <c r="DK212" s="58"/>
      <c r="DL212" s="56"/>
      <c r="DM212" s="56"/>
      <c r="DO212" s="56"/>
      <c r="DR212" s="54"/>
      <c r="DS212" s="58"/>
      <c r="DT212" s="56"/>
      <c r="DU212" s="56"/>
      <c r="DW212" s="56"/>
      <c r="DZ212" s="54"/>
      <c r="EA212" s="58"/>
      <c r="EB212" s="56"/>
      <c r="EC212" s="56"/>
      <c r="EE212" s="56"/>
      <c r="EH212" s="54"/>
      <c r="EI212" s="58"/>
      <c r="EJ212" s="56"/>
      <c r="EK212" s="56"/>
      <c r="EM212" s="56"/>
      <c r="EP212" s="54"/>
      <c r="EQ212" s="58"/>
      <c r="ER212" s="56"/>
      <c r="ES212" s="56"/>
      <c r="EU212" s="56"/>
      <c r="EX212" s="54"/>
      <c r="EY212" s="58"/>
      <c r="EZ212" s="56"/>
      <c r="FA212" s="56"/>
      <c r="FC212" s="56"/>
      <c r="FF212" s="54"/>
      <c r="FG212" s="58"/>
      <c r="FH212" s="56"/>
      <c r="FI212" s="56"/>
      <c r="FK212" s="56"/>
      <c r="FN212" s="54"/>
      <c r="FO212" s="58"/>
      <c r="FP212" s="56"/>
      <c r="FQ212" s="56"/>
      <c r="FS212" s="56"/>
      <c r="FV212" s="54"/>
      <c r="FW212" s="58"/>
      <c r="FX212" s="56"/>
      <c r="FY212" s="56"/>
      <c r="GA212" s="56"/>
      <c r="GD212" s="54"/>
      <c r="GE212" s="58"/>
      <c r="GF212" s="56"/>
      <c r="GG212" s="56"/>
      <c r="GI212" s="56"/>
      <c r="GL212" s="54"/>
      <c r="GM212" s="58"/>
      <c r="GN212" s="56"/>
      <c r="GO212" s="56"/>
      <c r="GQ212" s="56"/>
      <c r="GT212" s="54"/>
      <c r="GU212" s="58"/>
      <c r="GV212" s="56"/>
      <c r="GW212" s="56"/>
      <c r="GY212" s="56"/>
      <c r="HB212" s="54"/>
      <c r="HC212" s="58"/>
      <c r="HD212" s="56"/>
      <c r="HE212" s="56"/>
      <c r="HG212" s="56"/>
      <c r="HJ212" s="54"/>
      <c r="HK212" s="58"/>
      <c r="HL212" s="56"/>
      <c r="HM212" s="56"/>
      <c r="HO212" s="56"/>
      <c r="HR212" s="54"/>
      <c r="HS212" s="58"/>
      <c r="HT212" s="56"/>
      <c r="HU212" s="56"/>
      <c r="HW212" s="56"/>
      <c r="HZ212" s="54"/>
      <c r="IA212" s="58"/>
      <c r="IB212" s="56"/>
      <c r="IC212" s="56"/>
      <c r="IE212" s="56"/>
      <c r="IH212" s="54"/>
      <c r="II212" s="58"/>
      <c r="IJ212" s="56"/>
      <c r="IK212" s="56"/>
      <c r="IM212" s="56"/>
      <c r="IP212" s="54"/>
      <c r="IQ212" s="58"/>
      <c r="IR212" s="56"/>
      <c r="IS212" s="56"/>
      <c r="IU212" s="56"/>
    </row>
    <row r="213" s="52" customFormat="1" ht="19.7" customHeight="1">
      <c r="B213" s="54"/>
      <c r="C213" s="58"/>
      <c r="D213" s="56"/>
      <c r="E213" s="56"/>
      <c r="F213" s="57"/>
      <c r="G213" s="56">
        <f>G212-D213+E213</f>
        <v>58387.2</v>
      </c>
      <c r="H213" s="49"/>
      <c r="J213" s="54"/>
      <c r="K213" s="58"/>
      <c r="L213" s="56"/>
      <c r="M213" s="56"/>
      <c r="O213" s="56"/>
      <c r="R213" s="54"/>
      <c r="S213" s="58"/>
      <c r="T213" s="56"/>
      <c r="U213" s="56"/>
      <c r="W213" s="56"/>
      <c r="Z213" s="54"/>
      <c r="AA213" s="58"/>
      <c r="AB213" s="56"/>
      <c r="AC213" s="56"/>
      <c r="AE213" s="56"/>
      <c r="AH213" s="54"/>
      <c r="AI213" s="58"/>
      <c r="AJ213" s="56"/>
      <c r="AK213" s="56"/>
      <c r="AM213" s="56"/>
      <c r="AP213" s="54"/>
      <c r="AQ213" s="58"/>
      <c r="AR213" s="56"/>
      <c r="AS213" s="56"/>
      <c r="AU213" s="56"/>
      <c r="AX213" s="54"/>
      <c r="AY213" s="58"/>
      <c r="AZ213" s="56"/>
      <c r="BA213" s="56"/>
      <c r="BC213" s="56"/>
      <c r="BF213" s="54"/>
      <c r="BG213" s="58"/>
      <c r="BH213" s="56"/>
      <c r="BI213" s="56"/>
      <c r="BK213" s="56"/>
      <c r="BN213" s="54"/>
      <c r="BO213" s="58"/>
      <c r="BP213" s="56"/>
      <c r="BQ213" s="56"/>
      <c r="BS213" s="56"/>
      <c r="BV213" s="54"/>
      <c r="BW213" s="58"/>
      <c r="BX213" s="56"/>
      <c r="BY213" s="56"/>
      <c r="CA213" s="56"/>
      <c r="CD213" s="54"/>
      <c r="CE213" s="58"/>
      <c r="CF213" s="56"/>
      <c r="CG213" s="56"/>
      <c r="CI213" s="56"/>
      <c r="CL213" s="54"/>
      <c r="CM213" s="58"/>
      <c r="CN213" s="56"/>
      <c r="CO213" s="56"/>
      <c r="CQ213" s="56"/>
      <c r="CT213" s="54"/>
      <c r="CU213" s="58"/>
      <c r="CV213" s="56"/>
      <c r="CW213" s="56"/>
      <c r="CY213" s="56"/>
      <c r="DB213" s="54"/>
      <c r="DC213" s="58"/>
      <c r="DD213" s="56"/>
      <c r="DE213" s="56"/>
      <c r="DG213" s="56"/>
      <c r="DJ213" s="54"/>
      <c r="DK213" s="58"/>
      <c r="DL213" s="56"/>
      <c r="DM213" s="56"/>
      <c r="DO213" s="56"/>
      <c r="DR213" s="54"/>
      <c r="DS213" s="58"/>
      <c r="DT213" s="56"/>
      <c r="DU213" s="56"/>
      <c r="DW213" s="56"/>
      <c r="DZ213" s="54"/>
      <c r="EA213" s="58"/>
      <c r="EB213" s="56"/>
      <c r="EC213" s="56"/>
      <c r="EE213" s="56"/>
      <c r="EH213" s="54"/>
      <c r="EI213" s="58"/>
      <c r="EJ213" s="56"/>
      <c r="EK213" s="56"/>
      <c r="EM213" s="56"/>
      <c r="EP213" s="54"/>
      <c r="EQ213" s="58"/>
      <c r="ER213" s="56"/>
      <c r="ES213" s="56"/>
      <c r="EU213" s="56"/>
      <c r="EX213" s="54"/>
      <c r="EY213" s="58"/>
      <c r="EZ213" s="56"/>
      <c r="FA213" s="56"/>
      <c r="FC213" s="56"/>
      <c r="FF213" s="54"/>
      <c r="FG213" s="58"/>
      <c r="FH213" s="56"/>
      <c r="FI213" s="56"/>
      <c r="FK213" s="56"/>
      <c r="FN213" s="54"/>
      <c r="FO213" s="58"/>
      <c r="FP213" s="56"/>
      <c r="FQ213" s="56"/>
      <c r="FS213" s="56"/>
      <c r="FV213" s="54"/>
      <c r="FW213" s="58"/>
      <c r="FX213" s="56"/>
      <c r="FY213" s="56"/>
      <c r="GA213" s="56"/>
      <c r="GD213" s="54"/>
      <c r="GE213" s="58"/>
      <c r="GF213" s="56"/>
      <c r="GG213" s="56"/>
      <c r="GI213" s="56"/>
      <c r="GL213" s="54"/>
      <c r="GM213" s="58"/>
      <c r="GN213" s="56"/>
      <c r="GO213" s="56"/>
      <c r="GQ213" s="56"/>
      <c r="GT213" s="54"/>
      <c r="GU213" s="58"/>
      <c r="GV213" s="56"/>
      <c r="GW213" s="56"/>
      <c r="GY213" s="56"/>
      <c r="HB213" s="54"/>
      <c r="HC213" s="58"/>
      <c r="HD213" s="56"/>
      <c r="HE213" s="56"/>
      <c r="HG213" s="56"/>
      <c r="HJ213" s="54"/>
      <c r="HK213" s="58"/>
      <c r="HL213" s="56"/>
      <c r="HM213" s="56"/>
      <c r="HO213" s="56"/>
      <c r="HR213" s="54"/>
      <c r="HS213" s="58"/>
      <c r="HT213" s="56"/>
      <c r="HU213" s="56"/>
      <c r="HW213" s="56"/>
      <c r="HZ213" s="54"/>
      <c r="IA213" s="58"/>
      <c r="IB213" s="56"/>
      <c r="IC213" s="56"/>
      <c r="IE213" s="56"/>
      <c r="IH213" s="54"/>
      <c r="II213" s="58"/>
      <c r="IJ213" s="56"/>
      <c r="IK213" s="56"/>
      <c r="IM213" s="56"/>
      <c r="IP213" s="54"/>
      <c r="IQ213" s="58"/>
      <c r="IR213" s="56"/>
      <c r="IS213" s="56"/>
      <c r="IU213" s="56"/>
    </row>
    <row r="214" s="52" customFormat="1" ht="19.7" customHeight="1">
      <c r="B214" s="54"/>
      <c r="C214" s="58"/>
      <c r="D214" s="56"/>
      <c r="E214" s="56"/>
      <c r="F214" s="57"/>
      <c r="G214" s="56">
        <f>G213-D214+E214</f>
        <v>58387.2</v>
      </c>
      <c r="H214" s="49"/>
      <c r="J214" s="54"/>
      <c r="K214" s="58"/>
      <c r="L214" s="56"/>
      <c r="M214" s="56"/>
      <c r="O214" s="56"/>
      <c r="R214" s="54"/>
      <c r="S214" s="58"/>
      <c r="T214" s="56"/>
      <c r="U214" s="56"/>
      <c r="W214" s="56"/>
      <c r="Z214" s="54"/>
      <c r="AA214" s="58"/>
      <c r="AB214" s="56"/>
      <c r="AC214" s="56"/>
      <c r="AE214" s="56"/>
      <c r="AH214" s="54"/>
      <c r="AI214" s="58"/>
      <c r="AJ214" s="56"/>
      <c r="AK214" s="56"/>
      <c r="AM214" s="56"/>
      <c r="AP214" s="54"/>
      <c r="AQ214" s="58"/>
      <c r="AR214" s="56"/>
      <c r="AS214" s="56"/>
      <c r="AU214" s="56"/>
      <c r="AX214" s="54"/>
      <c r="AY214" s="58"/>
      <c r="AZ214" s="56"/>
      <c r="BA214" s="56"/>
      <c r="BC214" s="56"/>
      <c r="BF214" s="54"/>
      <c r="BG214" s="58"/>
      <c r="BH214" s="56"/>
      <c r="BI214" s="56"/>
      <c r="BK214" s="56"/>
      <c r="BN214" s="54"/>
      <c r="BO214" s="58"/>
      <c r="BP214" s="56"/>
      <c r="BQ214" s="56"/>
      <c r="BS214" s="56"/>
      <c r="BV214" s="54"/>
      <c r="BW214" s="58"/>
      <c r="BX214" s="56"/>
      <c r="BY214" s="56"/>
      <c r="CA214" s="56"/>
      <c r="CD214" s="54"/>
      <c r="CE214" s="58"/>
      <c r="CF214" s="56"/>
      <c r="CG214" s="56"/>
      <c r="CI214" s="56"/>
      <c r="CL214" s="54"/>
      <c r="CM214" s="58"/>
      <c r="CN214" s="56"/>
      <c r="CO214" s="56"/>
      <c r="CQ214" s="56"/>
      <c r="CT214" s="54"/>
      <c r="CU214" s="58"/>
      <c r="CV214" s="56"/>
      <c r="CW214" s="56"/>
      <c r="CY214" s="56"/>
      <c r="DB214" s="54"/>
      <c r="DC214" s="58"/>
      <c r="DD214" s="56"/>
      <c r="DE214" s="56"/>
      <c r="DG214" s="56"/>
      <c r="DJ214" s="54"/>
      <c r="DK214" s="58"/>
      <c r="DL214" s="56"/>
      <c r="DM214" s="56"/>
      <c r="DO214" s="56"/>
      <c r="DR214" s="54"/>
      <c r="DS214" s="58"/>
      <c r="DT214" s="56"/>
      <c r="DU214" s="56"/>
      <c r="DW214" s="56"/>
      <c r="DZ214" s="54"/>
      <c r="EA214" s="58"/>
      <c r="EB214" s="56"/>
      <c r="EC214" s="56"/>
      <c r="EE214" s="56"/>
      <c r="EH214" s="54"/>
      <c r="EI214" s="58"/>
      <c r="EJ214" s="56"/>
      <c r="EK214" s="56"/>
      <c r="EM214" s="56"/>
      <c r="EP214" s="54"/>
      <c r="EQ214" s="58"/>
      <c r="ER214" s="56"/>
      <c r="ES214" s="56"/>
      <c r="EU214" s="56"/>
      <c r="EX214" s="54"/>
      <c r="EY214" s="58"/>
      <c r="EZ214" s="56"/>
      <c r="FA214" s="56"/>
      <c r="FC214" s="56"/>
      <c r="FF214" s="54"/>
      <c r="FG214" s="58"/>
      <c r="FH214" s="56"/>
      <c r="FI214" s="56"/>
      <c r="FK214" s="56"/>
      <c r="FN214" s="54"/>
      <c r="FO214" s="58"/>
      <c r="FP214" s="56"/>
      <c r="FQ214" s="56"/>
      <c r="FS214" s="56"/>
      <c r="FV214" s="54"/>
      <c r="FW214" s="58"/>
      <c r="FX214" s="56"/>
      <c r="FY214" s="56"/>
      <c r="GA214" s="56"/>
      <c r="GD214" s="54"/>
      <c r="GE214" s="58"/>
      <c r="GF214" s="56"/>
      <c r="GG214" s="56"/>
      <c r="GI214" s="56"/>
      <c r="GL214" s="54"/>
      <c r="GM214" s="58"/>
      <c r="GN214" s="56"/>
      <c r="GO214" s="56"/>
      <c r="GQ214" s="56"/>
      <c r="GT214" s="54"/>
      <c r="GU214" s="58"/>
      <c r="GV214" s="56"/>
      <c r="GW214" s="56"/>
      <c r="GY214" s="56"/>
      <c r="HB214" s="54"/>
      <c r="HC214" s="58"/>
      <c r="HD214" s="56"/>
      <c r="HE214" s="56"/>
      <c r="HG214" s="56"/>
      <c r="HJ214" s="54"/>
      <c r="HK214" s="58"/>
      <c r="HL214" s="56"/>
      <c r="HM214" s="56"/>
      <c r="HO214" s="56"/>
      <c r="HR214" s="54"/>
      <c r="HS214" s="58"/>
      <c r="HT214" s="56"/>
      <c r="HU214" s="56"/>
      <c r="HW214" s="56"/>
      <c r="HZ214" s="54"/>
      <c r="IA214" s="58"/>
      <c r="IB214" s="56"/>
      <c r="IC214" s="56"/>
      <c r="IE214" s="56"/>
      <c r="IH214" s="54"/>
      <c r="II214" s="58"/>
      <c r="IJ214" s="56"/>
      <c r="IK214" s="56"/>
      <c r="IM214" s="56"/>
      <c r="IP214" s="54"/>
      <c r="IQ214" s="58"/>
      <c r="IR214" s="56"/>
      <c r="IS214" s="56"/>
      <c r="IU214" s="56"/>
    </row>
    <row r="215" s="52" customFormat="1" ht="19.7" customHeight="1">
      <c r="B215" s="54"/>
      <c r="C215" s="58"/>
      <c r="D215" s="56"/>
      <c r="E215" s="56"/>
      <c r="F215" s="57"/>
      <c r="G215" s="56">
        <f>G214-D215+E215</f>
        <v>58387.2</v>
      </c>
      <c r="H215" s="49"/>
      <c r="J215" s="54"/>
      <c r="K215" s="58"/>
      <c r="L215" s="56"/>
      <c r="M215" s="56"/>
      <c r="O215" s="56"/>
      <c r="R215" s="54"/>
      <c r="S215" s="58"/>
      <c r="T215" s="56"/>
      <c r="U215" s="56"/>
      <c r="W215" s="56"/>
      <c r="Z215" s="54"/>
      <c r="AA215" s="58"/>
      <c r="AB215" s="56"/>
      <c r="AC215" s="56"/>
      <c r="AE215" s="56"/>
      <c r="AH215" s="54"/>
      <c r="AI215" s="58"/>
      <c r="AJ215" s="56"/>
      <c r="AK215" s="56"/>
      <c r="AM215" s="56"/>
      <c r="AP215" s="54"/>
      <c r="AQ215" s="58"/>
      <c r="AR215" s="56"/>
      <c r="AS215" s="56"/>
      <c r="AU215" s="56"/>
      <c r="AX215" s="54"/>
      <c r="AY215" s="58"/>
      <c r="AZ215" s="56"/>
      <c r="BA215" s="56"/>
      <c r="BC215" s="56"/>
      <c r="BF215" s="54"/>
      <c r="BG215" s="58"/>
      <c r="BH215" s="56"/>
      <c r="BI215" s="56"/>
      <c r="BK215" s="56"/>
      <c r="BN215" s="54"/>
      <c r="BO215" s="58"/>
      <c r="BP215" s="56"/>
      <c r="BQ215" s="56"/>
      <c r="BS215" s="56"/>
      <c r="BV215" s="54"/>
      <c r="BW215" s="58"/>
      <c r="BX215" s="56"/>
      <c r="BY215" s="56"/>
      <c r="CA215" s="56"/>
      <c r="CD215" s="54"/>
      <c r="CE215" s="58"/>
      <c r="CF215" s="56"/>
      <c r="CG215" s="56"/>
      <c r="CI215" s="56"/>
      <c r="CL215" s="54"/>
      <c r="CM215" s="58"/>
      <c r="CN215" s="56"/>
      <c r="CO215" s="56"/>
      <c r="CQ215" s="56"/>
      <c r="CT215" s="54"/>
      <c r="CU215" s="58"/>
      <c r="CV215" s="56"/>
      <c r="CW215" s="56"/>
      <c r="CY215" s="56"/>
      <c r="DB215" s="54"/>
      <c r="DC215" s="58"/>
      <c r="DD215" s="56"/>
      <c r="DE215" s="56"/>
      <c r="DG215" s="56"/>
      <c r="DJ215" s="54"/>
      <c r="DK215" s="58"/>
      <c r="DL215" s="56"/>
      <c r="DM215" s="56"/>
      <c r="DO215" s="56"/>
      <c r="DR215" s="54"/>
      <c r="DS215" s="58"/>
      <c r="DT215" s="56"/>
      <c r="DU215" s="56"/>
      <c r="DW215" s="56"/>
      <c r="DZ215" s="54"/>
      <c r="EA215" s="58"/>
      <c r="EB215" s="56"/>
      <c r="EC215" s="56"/>
      <c r="EE215" s="56"/>
      <c r="EH215" s="54"/>
      <c r="EI215" s="58"/>
      <c r="EJ215" s="56"/>
      <c r="EK215" s="56"/>
      <c r="EM215" s="56"/>
      <c r="EP215" s="54"/>
      <c r="EQ215" s="58"/>
      <c r="ER215" s="56"/>
      <c r="ES215" s="56"/>
      <c r="EU215" s="56"/>
      <c r="EX215" s="54"/>
      <c r="EY215" s="58"/>
      <c r="EZ215" s="56"/>
      <c r="FA215" s="56"/>
      <c r="FC215" s="56"/>
      <c r="FF215" s="54"/>
      <c r="FG215" s="58"/>
      <c r="FH215" s="56"/>
      <c r="FI215" s="56"/>
      <c r="FK215" s="56"/>
      <c r="FN215" s="54"/>
      <c r="FO215" s="58"/>
      <c r="FP215" s="56"/>
      <c r="FQ215" s="56"/>
      <c r="FS215" s="56"/>
      <c r="FV215" s="54"/>
      <c r="FW215" s="58"/>
      <c r="FX215" s="56"/>
      <c r="FY215" s="56"/>
      <c r="GA215" s="56"/>
      <c r="GD215" s="54"/>
      <c r="GE215" s="58"/>
      <c r="GF215" s="56"/>
      <c r="GG215" s="56"/>
      <c r="GI215" s="56"/>
      <c r="GL215" s="54"/>
      <c r="GM215" s="58"/>
      <c r="GN215" s="56"/>
      <c r="GO215" s="56"/>
      <c r="GQ215" s="56"/>
      <c r="GT215" s="54"/>
      <c r="GU215" s="58"/>
      <c r="GV215" s="56"/>
      <c r="GW215" s="56"/>
      <c r="GY215" s="56"/>
      <c r="HB215" s="54"/>
      <c r="HC215" s="58"/>
      <c r="HD215" s="56"/>
      <c r="HE215" s="56"/>
      <c r="HG215" s="56"/>
      <c r="HJ215" s="54"/>
      <c r="HK215" s="58"/>
      <c r="HL215" s="56"/>
      <c r="HM215" s="56"/>
      <c r="HO215" s="56"/>
      <c r="HR215" s="54"/>
      <c r="HS215" s="58"/>
      <c r="HT215" s="56"/>
      <c r="HU215" s="56"/>
      <c r="HW215" s="56"/>
      <c r="HZ215" s="54"/>
      <c r="IA215" s="58"/>
      <c r="IB215" s="56"/>
      <c r="IC215" s="56"/>
      <c r="IE215" s="56"/>
      <c r="IH215" s="54"/>
      <c r="II215" s="58"/>
      <c r="IJ215" s="56"/>
      <c r="IK215" s="56"/>
      <c r="IM215" s="56"/>
      <c r="IP215" s="54"/>
      <c r="IQ215" s="58"/>
      <c r="IR215" s="56"/>
      <c r="IS215" s="56"/>
      <c r="IU215" s="56"/>
    </row>
    <row r="216" s="52" customFormat="1" ht="19.7" customHeight="1">
      <c r="B216" s="54"/>
      <c r="C216" s="58"/>
      <c r="D216" s="56"/>
      <c r="E216" s="56"/>
      <c r="F216" s="57"/>
      <c r="G216" s="56">
        <f>G215-D216+E216</f>
        <v>58387.2</v>
      </c>
      <c r="H216" s="49"/>
      <c r="J216" s="54"/>
      <c r="K216" s="58"/>
      <c r="L216" s="56"/>
      <c r="M216" s="56"/>
      <c r="O216" s="56"/>
      <c r="R216" s="54"/>
      <c r="S216" s="58"/>
      <c r="T216" s="56"/>
      <c r="U216" s="56"/>
      <c r="W216" s="56"/>
      <c r="Z216" s="54"/>
      <c r="AA216" s="58"/>
      <c r="AB216" s="56"/>
      <c r="AC216" s="56"/>
      <c r="AE216" s="56"/>
      <c r="AH216" s="54"/>
      <c r="AI216" s="58"/>
      <c r="AJ216" s="56"/>
      <c r="AK216" s="56"/>
      <c r="AM216" s="56"/>
      <c r="AP216" s="54"/>
      <c r="AQ216" s="58"/>
      <c r="AR216" s="56"/>
      <c r="AS216" s="56"/>
      <c r="AU216" s="56"/>
      <c r="AX216" s="54"/>
      <c r="AY216" s="58"/>
      <c r="AZ216" s="56"/>
      <c r="BA216" s="56"/>
      <c r="BC216" s="56"/>
      <c r="BF216" s="54"/>
      <c r="BG216" s="58"/>
      <c r="BH216" s="56"/>
      <c r="BI216" s="56"/>
      <c r="BK216" s="56"/>
      <c r="BN216" s="54"/>
      <c r="BO216" s="58"/>
      <c r="BP216" s="56"/>
      <c r="BQ216" s="56"/>
      <c r="BS216" s="56"/>
      <c r="BV216" s="54"/>
      <c r="BW216" s="58"/>
      <c r="BX216" s="56"/>
      <c r="BY216" s="56"/>
      <c r="CA216" s="56"/>
      <c r="CD216" s="54"/>
      <c r="CE216" s="58"/>
      <c r="CF216" s="56"/>
      <c r="CG216" s="56"/>
      <c r="CI216" s="56"/>
      <c r="CL216" s="54"/>
      <c r="CM216" s="58"/>
      <c r="CN216" s="56"/>
      <c r="CO216" s="56"/>
      <c r="CQ216" s="56"/>
      <c r="CT216" s="54"/>
      <c r="CU216" s="58"/>
      <c r="CV216" s="56"/>
      <c r="CW216" s="56"/>
      <c r="CY216" s="56"/>
      <c r="DB216" s="54"/>
      <c r="DC216" s="58"/>
      <c r="DD216" s="56"/>
      <c r="DE216" s="56"/>
      <c r="DG216" s="56"/>
      <c r="DJ216" s="54"/>
      <c r="DK216" s="58"/>
      <c r="DL216" s="56"/>
      <c r="DM216" s="56"/>
      <c r="DO216" s="56"/>
      <c r="DR216" s="54"/>
      <c r="DS216" s="58"/>
      <c r="DT216" s="56"/>
      <c r="DU216" s="56"/>
      <c r="DW216" s="56"/>
      <c r="DZ216" s="54"/>
      <c r="EA216" s="58"/>
      <c r="EB216" s="56"/>
      <c r="EC216" s="56"/>
      <c r="EE216" s="56"/>
      <c r="EH216" s="54"/>
      <c r="EI216" s="58"/>
      <c r="EJ216" s="56"/>
      <c r="EK216" s="56"/>
      <c r="EM216" s="56"/>
      <c r="EP216" s="54"/>
      <c r="EQ216" s="58"/>
      <c r="ER216" s="56"/>
      <c r="ES216" s="56"/>
      <c r="EU216" s="56"/>
      <c r="EX216" s="54"/>
      <c r="EY216" s="58"/>
      <c r="EZ216" s="56"/>
      <c r="FA216" s="56"/>
      <c r="FC216" s="56"/>
      <c r="FF216" s="54"/>
      <c r="FG216" s="58"/>
      <c r="FH216" s="56"/>
      <c r="FI216" s="56"/>
      <c r="FK216" s="56"/>
      <c r="FN216" s="54"/>
      <c r="FO216" s="58"/>
      <c r="FP216" s="56"/>
      <c r="FQ216" s="56"/>
      <c r="FS216" s="56"/>
      <c r="FV216" s="54"/>
      <c r="FW216" s="58"/>
      <c r="FX216" s="56"/>
      <c r="FY216" s="56"/>
      <c r="GA216" s="56"/>
      <c r="GD216" s="54"/>
      <c r="GE216" s="58"/>
      <c r="GF216" s="56"/>
      <c r="GG216" s="56"/>
      <c r="GI216" s="56"/>
      <c r="GL216" s="54"/>
      <c r="GM216" s="58"/>
      <c r="GN216" s="56"/>
      <c r="GO216" s="56"/>
      <c r="GQ216" s="56"/>
      <c r="GT216" s="54"/>
      <c r="GU216" s="58"/>
      <c r="GV216" s="56"/>
      <c r="GW216" s="56"/>
      <c r="GY216" s="56"/>
      <c r="HB216" s="54"/>
      <c r="HC216" s="58"/>
      <c r="HD216" s="56"/>
      <c r="HE216" s="56"/>
      <c r="HG216" s="56"/>
      <c r="HJ216" s="54"/>
      <c r="HK216" s="58"/>
      <c r="HL216" s="56"/>
      <c r="HM216" s="56"/>
      <c r="HO216" s="56"/>
      <c r="HR216" s="54"/>
      <c r="HS216" s="58"/>
      <c r="HT216" s="56"/>
      <c r="HU216" s="56"/>
      <c r="HW216" s="56"/>
      <c r="HZ216" s="54"/>
      <c r="IA216" s="58"/>
      <c r="IB216" s="56"/>
      <c r="IC216" s="56"/>
      <c r="IE216" s="56"/>
      <c r="IH216" s="54"/>
      <c r="II216" s="58"/>
      <c r="IJ216" s="56"/>
      <c r="IK216" s="56"/>
      <c r="IM216" s="56"/>
      <c r="IP216" s="54"/>
      <c r="IQ216" s="58"/>
      <c r="IR216" s="56"/>
      <c r="IS216" s="56"/>
      <c r="IU216" s="56"/>
    </row>
    <row r="217" s="52" customFormat="1" ht="19.7" customHeight="1">
      <c r="B217" s="54"/>
      <c r="C217" s="58"/>
      <c r="D217" s="56"/>
      <c r="E217" s="56"/>
      <c r="F217" s="57"/>
      <c r="G217" s="56">
        <f>G216-D217+E217</f>
        <v>58387.2</v>
      </c>
      <c r="H217" s="49"/>
      <c r="J217" s="54"/>
      <c r="K217" s="58"/>
      <c r="L217" s="56"/>
      <c r="M217" s="56"/>
      <c r="O217" s="56"/>
      <c r="R217" s="54"/>
      <c r="S217" s="58"/>
      <c r="T217" s="56"/>
      <c r="U217" s="56"/>
      <c r="W217" s="56"/>
      <c r="Z217" s="54"/>
      <c r="AA217" s="58"/>
      <c r="AB217" s="56"/>
      <c r="AC217" s="56"/>
      <c r="AE217" s="56"/>
      <c r="AH217" s="54"/>
      <c r="AI217" s="58"/>
      <c r="AJ217" s="56"/>
      <c r="AK217" s="56"/>
      <c r="AM217" s="56"/>
      <c r="AP217" s="54"/>
      <c r="AQ217" s="58"/>
      <c r="AR217" s="56"/>
      <c r="AS217" s="56"/>
      <c r="AU217" s="56"/>
      <c r="AX217" s="54"/>
      <c r="AY217" s="58"/>
      <c r="AZ217" s="56"/>
      <c r="BA217" s="56"/>
      <c r="BC217" s="56"/>
      <c r="BF217" s="54"/>
      <c r="BG217" s="58"/>
      <c r="BH217" s="56"/>
      <c r="BI217" s="56"/>
      <c r="BK217" s="56"/>
      <c r="BN217" s="54"/>
      <c r="BO217" s="58"/>
      <c r="BP217" s="56"/>
      <c r="BQ217" s="56"/>
      <c r="BS217" s="56"/>
      <c r="BV217" s="54"/>
      <c r="BW217" s="58"/>
      <c r="BX217" s="56"/>
      <c r="BY217" s="56"/>
      <c r="CA217" s="56"/>
      <c r="CD217" s="54"/>
      <c r="CE217" s="58"/>
      <c r="CF217" s="56"/>
      <c r="CG217" s="56"/>
      <c r="CI217" s="56"/>
      <c r="CL217" s="54"/>
      <c r="CM217" s="58"/>
      <c r="CN217" s="56"/>
      <c r="CO217" s="56"/>
      <c r="CQ217" s="56"/>
      <c r="CT217" s="54"/>
      <c r="CU217" s="58"/>
      <c r="CV217" s="56"/>
      <c r="CW217" s="56"/>
      <c r="CY217" s="56"/>
      <c r="DB217" s="54"/>
      <c r="DC217" s="58"/>
      <c r="DD217" s="56"/>
      <c r="DE217" s="56"/>
      <c r="DG217" s="56"/>
      <c r="DJ217" s="54"/>
      <c r="DK217" s="58"/>
      <c r="DL217" s="56"/>
      <c r="DM217" s="56"/>
      <c r="DO217" s="56"/>
      <c r="DR217" s="54"/>
      <c r="DS217" s="58"/>
      <c r="DT217" s="56"/>
      <c r="DU217" s="56"/>
      <c r="DW217" s="56"/>
      <c r="DZ217" s="54"/>
      <c r="EA217" s="58"/>
      <c r="EB217" s="56"/>
      <c r="EC217" s="56"/>
      <c r="EE217" s="56"/>
      <c r="EH217" s="54"/>
      <c r="EI217" s="58"/>
      <c r="EJ217" s="56"/>
      <c r="EK217" s="56"/>
      <c r="EM217" s="56"/>
      <c r="EP217" s="54"/>
      <c r="EQ217" s="58"/>
      <c r="ER217" s="56"/>
      <c r="ES217" s="56"/>
      <c r="EU217" s="56"/>
      <c r="EX217" s="54"/>
      <c r="EY217" s="58"/>
      <c r="EZ217" s="56"/>
      <c r="FA217" s="56"/>
      <c r="FC217" s="56"/>
      <c r="FF217" s="54"/>
      <c r="FG217" s="58"/>
      <c r="FH217" s="56"/>
      <c r="FI217" s="56"/>
      <c r="FK217" s="56"/>
      <c r="FN217" s="54"/>
      <c r="FO217" s="58"/>
      <c r="FP217" s="56"/>
      <c r="FQ217" s="56"/>
      <c r="FS217" s="56"/>
      <c r="FV217" s="54"/>
      <c r="FW217" s="58"/>
      <c r="FX217" s="56"/>
      <c r="FY217" s="56"/>
      <c r="GA217" s="56"/>
      <c r="GD217" s="54"/>
      <c r="GE217" s="58"/>
      <c r="GF217" s="56"/>
      <c r="GG217" s="56"/>
      <c r="GI217" s="56"/>
      <c r="GL217" s="54"/>
      <c r="GM217" s="58"/>
      <c r="GN217" s="56"/>
      <c r="GO217" s="56"/>
      <c r="GQ217" s="56"/>
      <c r="GT217" s="54"/>
      <c r="GU217" s="58"/>
      <c r="GV217" s="56"/>
      <c r="GW217" s="56"/>
      <c r="GY217" s="56"/>
      <c r="HB217" s="54"/>
      <c r="HC217" s="58"/>
      <c r="HD217" s="56"/>
      <c r="HE217" s="56"/>
      <c r="HG217" s="56"/>
      <c r="HJ217" s="54"/>
      <c r="HK217" s="58"/>
      <c r="HL217" s="56"/>
      <c r="HM217" s="56"/>
      <c r="HO217" s="56"/>
      <c r="HR217" s="54"/>
      <c r="HS217" s="58"/>
      <c r="HT217" s="56"/>
      <c r="HU217" s="56"/>
      <c r="HW217" s="56"/>
      <c r="HZ217" s="54"/>
      <c r="IA217" s="58"/>
      <c r="IB217" s="56"/>
      <c r="IC217" s="56"/>
      <c r="IE217" s="56"/>
      <c r="IH217" s="54"/>
      <c r="II217" s="58"/>
      <c r="IJ217" s="56"/>
      <c r="IK217" s="56"/>
      <c r="IM217" s="56"/>
      <c r="IP217" s="54"/>
      <c r="IQ217" s="58"/>
      <c r="IR217" s="56"/>
      <c r="IS217" s="56"/>
      <c r="IU217" s="56"/>
    </row>
    <row r="218" s="52" customFormat="1" ht="19.7" customHeight="1">
      <c r="B218" s="54"/>
      <c r="C218" s="58"/>
      <c r="D218" s="56"/>
      <c r="E218" s="56"/>
      <c r="F218" s="57"/>
      <c r="G218" s="56">
        <f>G217-D218+E218</f>
        <v>58387.2</v>
      </c>
      <c r="H218" s="49"/>
      <c r="J218" s="54"/>
      <c r="K218" s="58"/>
      <c r="L218" s="56"/>
      <c r="M218" s="56"/>
      <c r="O218" s="56"/>
      <c r="R218" s="54"/>
      <c r="S218" s="58"/>
      <c r="T218" s="56"/>
      <c r="U218" s="56"/>
      <c r="W218" s="56"/>
      <c r="Z218" s="54"/>
      <c r="AA218" s="58"/>
      <c r="AB218" s="56"/>
      <c r="AC218" s="56"/>
      <c r="AE218" s="56"/>
      <c r="AH218" s="54"/>
      <c r="AI218" s="58"/>
      <c r="AJ218" s="56"/>
      <c r="AK218" s="56"/>
      <c r="AM218" s="56"/>
      <c r="AP218" s="54"/>
      <c r="AQ218" s="58"/>
      <c r="AR218" s="56"/>
      <c r="AS218" s="56"/>
      <c r="AU218" s="56"/>
      <c r="AX218" s="54"/>
      <c r="AY218" s="58"/>
      <c r="AZ218" s="56"/>
      <c r="BA218" s="56"/>
      <c r="BC218" s="56"/>
      <c r="BF218" s="54"/>
      <c r="BG218" s="58"/>
      <c r="BH218" s="56"/>
      <c r="BI218" s="56"/>
      <c r="BK218" s="56"/>
      <c r="BN218" s="54"/>
      <c r="BO218" s="58"/>
      <c r="BP218" s="56"/>
      <c r="BQ218" s="56"/>
      <c r="BS218" s="56"/>
      <c r="BV218" s="54"/>
      <c r="BW218" s="58"/>
      <c r="BX218" s="56"/>
      <c r="BY218" s="56"/>
      <c r="CA218" s="56"/>
      <c r="CD218" s="54"/>
      <c r="CE218" s="58"/>
      <c r="CF218" s="56"/>
      <c r="CG218" s="56"/>
      <c r="CI218" s="56"/>
      <c r="CL218" s="54"/>
      <c r="CM218" s="58"/>
      <c r="CN218" s="56"/>
      <c r="CO218" s="56"/>
      <c r="CQ218" s="56"/>
      <c r="CT218" s="54"/>
      <c r="CU218" s="58"/>
      <c r="CV218" s="56"/>
      <c r="CW218" s="56"/>
      <c r="CY218" s="56"/>
      <c r="DB218" s="54"/>
      <c r="DC218" s="58"/>
      <c r="DD218" s="56"/>
      <c r="DE218" s="56"/>
      <c r="DG218" s="56"/>
      <c r="DJ218" s="54"/>
      <c r="DK218" s="58"/>
      <c r="DL218" s="56"/>
      <c r="DM218" s="56"/>
      <c r="DO218" s="56"/>
      <c r="DR218" s="54"/>
      <c r="DS218" s="58"/>
      <c r="DT218" s="56"/>
      <c r="DU218" s="56"/>
      <c r="DW218" s="56"/>
      <c r="DZ218" s="54"/>
      <c r="EA218" s="58"/>
      <c r="EB218" s="56"/>
      <c r="EC218" s="56"/>
      <c r="EE218" s="56"/>
      <c r="EH218" s="54"/>
      <c r="EI218" s="58"/>
      <c r="EJ218" s="56"/>
      <c r="EK218" s="56"/>
      <c r="EM218" s="56"/>
      <c r="EP218" s="54"/>
      <c r="EQ218" s="58"/>
      <c r="ER218" s="56"/>
      <c r="ES218" s="56"/>
      <c r="EU218" s="56"/>
      <c r="EX218" s="54"/>
      <c r="EY218" s="58"/>
      <c r="EZ218" s="56"/>
      <c r="FA218" s="56"/>
      <c r="FC218" s="56"/>
      <c r="FF218" s="54"/>
      <c r="FG218" s="58"/>
      <c r="FH218" s="56"/>
      <c r="FI218" s="56"/>
      <c r="FK218" s="56"/>
      <c r="FN218" s="54"/>
      <c r="FO218" s="58"/>
      <c r="FP218" s="56"/>
      <c r="FQ218" s="56"/>
      <c r="FS218" s="56"/>
      <c r="FV218" s="54"/>
      <c r="FW218" s="58"/>
      <c r="FX218" s="56"/>
      <c r="FY218" s="56"/>
      <c r="GA218" s="56"/>
      <c r="GD218" s="54"/>
      <c r="GE218" s="58"/>
      <c r="GF218" s="56"/>
      <c r="GG218" s="56"/>
      <c r="GI218" s="56"/>
      <c r="GL218" s="54"/>
      <c r="GM218" s="58"/>
      <c r="GN218" s="56"/>
      <c r="GO218" s="56"/>
      <c r="GQ218" s="56"/>
      <c r="GT218" s="54"/>
      <c r="GU218" s="58"/>
      <c r="GV218" s="56"/>
      <c r="GW218" s="56"/>
      <c r="GY218" s="56"/>
      <c r="HB218" s="54"/>
      <c r="HC218" s="58"/>
      <c r="HD218" s="56"/>
      <c r="HE218" s="56"/>
      <c r="HG218" s="56"/>
      <c r="HJ218" s="54"/>
      <c r="HK218" s="58"/>
      <c r="HL218" s="56"/>
      <c r="HM218" s="56"/>
      <c r="HO218" s="56"/>
      <c r="HR218" s="54"/>
      <c r="HS218" s="58"/>
      <c r="HT218" s="56"/>
      <c r="HU218" s="56"/>
      <c r="HW218" s="56"/>
      <c r="HZ218" s="54"/>
      <c r="IA218" s="58"/>
      <c r="IB218" s="56"/>
      <c r="IC218" s="56"/>
      <c r="IE218" s="56"/>
      <c r="IH218" s="54"/>
      <c r="II218" s="58"/>
      <c r="IJ218" s="56"/>
      <c r="IK218" s="56"/>
      <c r="IM218" s="56"/>
      <c r="IP218" s="54"/>
      <c r="IQ218" s="58"/>
      <c r="IR218" s="56"/>
      <c r="IS218" s="56"/>
      <c r="IU218" s="56"/>
    </row>
    <row r="219" s="52" customFormat="1" ht="19.7" customHeight="1">
      <c r="B219" s="54"/>
      <c r="C219" s="58"/>
      <c r="D219" s="56"/>
      <c r="E219" s="56"/>
      <c r="F219" s="57"/>
      <c r="G219" s="56">
        <f>G218-D219+E219</f>
        <v>58387.2</v>
      </c>
      <c r="H219" s="49"/>
      <c r="J219" s="54"/>
      <c r="K219" s="58"/>
      <c r="L219" s="56"/>
      <c r="M219" s="56"/>
      <c r="O219" s="56"/>
      <c r="R219" s="54"/>
      <c r="S219" s="58"/>
      <c r="T219" s="56"/>
      <c r="U219" s="56"/>
      <c r="W219" s="56"/>
      <c r="Z219" s="54"/>
      <c r="AA219" s="58"/>
      <c r="AB219" s="56"/>
      <c r="AC219" s="56"/>
      <c r="AE219" s="56"/>
      <c r="AH219" s="54"/>
      <c r="AI219" s="58"/>
      <c r="AJ219" s="56"/>
      <c r="AK219" s="56"/>
      <c r="AM219" s="56"/>
      <c r="AP219" s="54"/>
      <c r="AQ219" s="58"/>
      <c r="AR219" s="56"/>
      <c r="AS219" s="56"/>
      <c r="AU219" s="56"/>
      <c r="AX219" s="54"/>
      <c r="AY219" s="58"/>
      <c r="AZ219" s="56"/>
      <c r="BA219" s="56"/>
      <c r="BC219" s="56"/>
      <c r="BF219" s="54"/>
      <c r="BG219" s="58"/>
      <c r="BH219" s="56"/>
      <c r="BI219" s="56"/>
      <c r="BK219" s="56"/>
      <c r="BN219" s="54"/>
      <c r="BO219" s="58"/>
      <c r="BP219" s="56"/>
      <c r="BQ219" s="56"/>
      <c r="BS219" s="56"/>
      <c r="BV219" s="54"/>
      <c r="BW219" s="58"/>
      <c r="BX219" s="56"/>
      <c r="BY219" s="56"/>
      <c r="CA219" s="56"/>
      <c r="CD219" s="54"/>
      <c r="CE219" s="58"/>
      <c r="CF219" s="56"/>
      <c r="CG219" s="56"/>
      <c r="CI219" s="56"/>
      <c r="CL219" s="54"/>
      <c r="CM219" s="58"/>
      <c r="CN219" s="56"/>
      <c r="CO219" s="56"/>
      <c r="CQ219" s="56"/>
      <c r="CT219" s="54"/>
      <c r="CU219" s="58"/>
      <c r="CV219" s="56"/>
      <c r="CW219" s="56"/>
      <c r="CY219" s="56"/>
      <c r="DB219" s="54"/>
      <c r="DC219" s="58"/>
      <c r="DD219" s="56"/>
      <c r="DE219" s="56"/>
      <c r="DG219" s="56"/>
      <c r="DJ219" s="54"/>
      <c r="DK219" s="58"/>
      <c r="DL219" s="56"/>
      <c r="DM219" s="56"/>
      <c r="DO219" s="56"/>
      <c r="DR219" s="54"/>
      <c r="DS219" s="58"/>
      <c r="DT219" s="56"/>
      <c r="DU219" s="56"/>
      <c r="DW219" s="56"/>
      <c r="DZ219" s="54"/>
      <c r="EA219" s="58"/>
      <c r="EB219" s="56"/>
      <c r="EC219" s="56"/>
      <c r="EE219" s="56"/>
      <c r="EH219" s="54"/>
      <c r="EI219" s="58"/>
      <c r="EJ219" s="56"/>
      <c r="EK219" s="56"/>
      <c r="EM219" s="56"/>
      <c r="EP219" s="54"/>
      <c r="EQ219" s="58"/>
      <c r="ER219" s="56"/>
      <c r="ES219" s="56"/>
      <c r="EU219" s="56"/>
      <c r="EX219" s="54"/>
      <c r="EY219" s="58"/>
      <c r="EZ219" s="56"/>
      <c r="FA219" s="56"/>
      <c r="FC219" s="56"/>
      <c r="FF219" s="54"/>
      <c r="FG219" s="58"/>
      <c r="FH219" s="56"/>
      <c r="FI219" s="56"/>
      <c r="FK219" s="56"/>
      <c r="FN219" s="54"/>
      <c r="FO219" s="58"/>
      <c r="FP219" s="56"/>
      <c r="FQ219" s="56"/>
      <c r="FS219" s="56"/>
      <c r="FV219" s="54"/>
      <c r="FW219" s="58"/>
      <c r="FX219" s="56"/>
      <c r="FY219" s="56"/>
      <c r="GA219" s="56"/>
      <c r="GD219" s="54"/>
      <c r="GE219" s="58"/>
      <c r="GF219" s="56"/>
      <c r="GG219" s="56"/>
      <c r="GI219" s="56"/>
      <c r="GL219" s="54"/>
      <c r="GM219" s="58"/>
      <c r="GN219" s="56"/>
      <c r="GO219" s="56"/>
      <c r="GQ219" s="56"/>
      <c r="GT219" s="54"/>
      <c r="GU219" s="58"/>
      <c r="GV219" s="56"/>
      <c r="GW219" s="56"/>
      <c r="GY219" s="56"/>
      <c r="HB219" s="54"/>
      <c r="HC219" s="58"/>
      <c r="HD219" s="56"/>
      <c r="HE219" s="56"/>
      <c r="HG219" s="56"/>
      <c r="HJ219" s="54"/>
      <c r="HK219" s="58"/>
      <c r="HL219" s="56"/>
      <c r="HM219" s="56"/>
      <c r="HO219" s="56"/>
      <c r="HR219" s="54"/>
      <c r="HS219" s="58"/>
      <c r="HT219" s="56"/>
      <c r="HU219" s="56"/>
      <c r="HW219" s="56"/>
      <c r="HZ219" s="54"/>
      <c r="IA219" s="58"/>
      <c r="IB219" s="56"/>
      <c r="IC219" s="56"/>
      <c r="IE219" s="56"/>
      <c r="IH219" s="54"/>
      <c r="II219" s="58"/>
      <c r="IJ219" s="56"/>
      <c r="IK219" s="56"/>
      <c r="IM219" s="56"/>
      <c r="IP219" s="54"/>
      <c r="IQ219" s="58"/>
      <c r="IR219" s="56"/>
      <c r="IS219" s="56"/>
      <c r="IU219" s="56"/>
    </row>
    <row r="220" s="52" customFormat="1" ht="19.7" customHeight="1">
      <c r="B220" s="54"/>
      <c r="C220" s="58"/>
      <c r="D220" s="56"/>
      <c r="E220" s="56"/>
      <c r="F220" s="57"/>
      <c r="G220" s="56">
        <f>G219-D220+E220</f>
        <v>58387.2</v>
      </c>
      <c r="H220" s="49"/>
      <c r="J220" s="54"/>
      <c r="K220" s="58"/>
      <c r="L220" s="56"/>
      <c r="M220" s="56"/>
      <c r="O220" s="56"/>
      <c r="R220" s="54"/>
      <c r="S220" s="58"/>
      <c r="T220" s="56"/>
      <c r="U220" s="56"/>
      <c r="W220" s="56"/>
      <c r="Z220" s="54"/>
      <c r="AA220" s="58"/>
      <c r="AB220" s="56"/>
      <c r="AC220" s="56"/>
      <c r="AE220" s="56"/>
      <c r="AH220" s="54"/>
      <c r="AI220" s="58"/>
      <c r="AJ220" s="56"/>
      <c r="AK220" s="56"/>
      <c r="AM220" s="56"/>
      <c r="AP220" s="54"/>
      <c r="AQ220" s="58"/>
      <c r="AR220" s="56"/>
      <c r="AS220" s="56"/>
      <c r="AU220" s="56"/>
      <c r="AX220" s="54"/>
      <c r="AY220" s="58"/>
      <c r="AZ220" s="56"/>
      <c r="BA220" s="56"/>
      <c r="BC220" s="56"/>
      <c r="BF220" s="54"/>
      <c r="BG220" s="58"/>
      <c r="BH220" s="56"/>
      <c r="BI220" s="56"/>
      <c r="BK220" s="56"/>
      <c r="BN220" s="54"/>
      <c r="BO220" s="58"/>
      <c r="BP220" s="56"/>
      <c r="BQ220" s="56"/>
      <c r="BS220" s="56"/>
      <c r="BV220" s="54"/>
      <c r="BW220" s="58"/>
      <c r="BX220" s="56"/>
      <c r="BY220" s="56"/>
      <c r="CA220" s="56"/>
      <c r="CD220" s="54"/>
      <c r="CE220" s="58"/>
      <c r="CF220" s="56"/>
      <c r="CG220" s="56"/>
      <c r="CI220" s="56"/>
      <c r="CL220" s="54"/>
      <c r="CM220" s="58"/>
      <c r="CN220" s="56"/>
      <c r="CO220" s="56"/>
      <c r="CQ220" s="56"/>
      <c r="CT220" s="54"/>
      <c r="CU220" s="58"/>
      <c r="CV220" s="56"/>
      <c r="CW220" s="56"/>
      <c r="CY220" s="56"/>
      <c r="DB220" s="54"/>
      <c r="DC220" s="58"/>
      <c r="DD220" s="56"/>
      <c r="DE220" s="56"/>
      <c r="DG220" s="56"/>
      <c r="DJ220" s="54"/>
      <c r="DK220" s="58"/>
      <c r="DL220" s="56"/>
      <c r="DM220" s="56"/>
      <c r="DO220" s="56"/>
      <c r="DR220" s="54"/>
      <c r="DS220" s="58"/>
      <c r="DT220" s="56"/>
      <c r="DU220" s="56"/>
      <c r="DW220" s="56"/>
      <c r="DZ220" s="54"/>
      <c r="EA220" s="58"/>
      <c r="EB220" s="56"/>
      <c r="EC220" s="56"/>
      <c r="EE220" s="56"/>
      <c r="EH220" s="54"/>
      <c r="EI220" s="58"/>
      <c r="EJ220" s="56"/>
      <c r="EK220" s="56"/>
      <c r="EM220" s="56"/>
      <c r="EP220" s="54"/>
      <c r="EQ220" s="58"/>
      <c r="ER220" s="56"/>
      <c r="ES220" s="56"/>
      <c r="EU220" s="56"/>
      <c r="EX220" s="54"/>
      <c r="EY220" s="58"/>
      <c r="EZ220" s="56"/>
      <c r="FA220" s="56"/>
      <c r="FC220" s="56"/>
      <c r="FF220" s="54"/>
      <c r="FG220" s="58"/>
      <c r="FH220" s="56"/>
      <c r="FI220" s="56"/>
      <c r="FK220" s="56"/>
      <c r="FN220" s="54"/>
      <c r="FO220" s="58"/>
      <c r="FP220" s="56"/>
      <c r="FQ220" s="56"/>
      <c r="FS220" s="56"/>
      <c r="FV220" s="54"/>
      <c r="FW220" s="58"/>
      <c r="FX220" s="56"/>
      <c r="FY220" s="56"/>
      <c r="GA220" s="56"/>
      <c r="GD220" s="54"/>
      <c r="GE220" s="58"/>
      <c r="GF220" s="56"/>
      <c r="GG220" s="56"/>
      <c r="GI220" s="56"/>
      <c r="GL220" s="54"/>
      <c r="GM220" s="58"/>
      <c r="GN220" s="56"/>
      <c r="GO220" s="56"/>
      <c r="GQ220" s="56"/>
      <c r="GT220" s="54"/>
      <c r="GU220" s="58"/>
      <c r="GV220" s="56"/>
      <c r="GW220" s="56"/>
      <c r="GY220" s="56"/>
      <c r="HB220" s="54"/>
      <c r="HC220" s="58"/>
      <c r="HD220" s="56"/>
      <c r="HE220" s="56"/>
      <c r="HG220" s="56"/>
      <c r="HJ220" s="54"/>
      <c r="HK220" s="58"/>
      <c r="HL220" s="56"/>
      <c r="HM220" s="56"/>
      <c r="HO220" s="56"/>
      <c r="HR220" s="54"/>
      <c r="HS220" s="58"/>
      <c r="HT220" s="56"/>
      <c r="HU220" s="56"/>
      <c r="HW220" s="56"/>
      <c r="HZ220" s="54"/>
      <c r="IA220" s="58"/>
      <c r="IB220" s="56"/>
      <c r="IC220" s="56"/>
      <c r="IE220" s="56"/>
      <c r="IH220" s="54"/>
      <c r="II220" s="58"/>
      <c r="IJ220" s="56"/>
      <c r="IK220" s="56"/>
      <c r="IM220" s="56"/>
      <c r="IP220" s="54"/>
      <c r="IQ220" s="58"/>
      <c r="IR220" s="56"/>
      <c r="IS220" s="56"/>
      <c r="IU220" s="56"/>
    </row>
    <row r="221" s="52" customFormat="1" ht="19.7" customHeight="1">
      <c r="B221" s="54"/>
      <c r="C221" s="58"/>
      <c r="D221" s="56"/>
      <c r="E221" s="56"/>
      <c r="F221" s="57"/>
      <c r="G221" s="56">
        <f>G220-D221+E221</f>
        <v>58387.2</v>
      </c>
      <c r="H221" s="49"/>
      <c r="J221" s="54"/>
      <c r="K221" s="58"/>
      <c r="L221" s="56"/>
      <c r="M221" s="56"/>
      <c r="O221" s="56"/>
      <c r="R221" s="54"/>
      <c r="S221" s="58"/>
      <c r="T221" s="56"/>
      <c r="U221" s="56"/>
      <c r="W221" s="56"/>
      <c r="Z221" s="54"/>
      <c r="AA221" s="58"/>
      <c r="AB221" s="56"/>
      <c r="AC221" s="56"/>
      <c r="AE221" s="56"/>
      <c r="AH221" s="54"/>
      <c r="AI221" s="58"/>
      <c r="AJ221" s="56"/>
      <c r="AK221" s="56"/>
      <c r="AM221" s="56"/>
      <c r="AP221" s="54"/>
      <c r="AQ221" s="58"/>
      <c r="AR221" s="56"/>
      <c r="AS221" s="56"/>
      <c r="AU221" s="56"/>
      <c r="AX221" s="54"/>
      <c r="AY221" s="58"/>
      <c r="AZ221" s="56"/>
      <c r="BA221" s="56"/>
      <c r="BC221" s="56"/>
      <c r="BF221" s="54"/>
      <c r="BG221" s="58"/>
      <c r="BH221" s="56"/>
      <c r="BI221" s="56"/>
      <c r="BK221" s="56"/>
      <c r="BN221" s="54"/>
      <c r="BO221" s="58"/>
      <c r="BP221" s="56"/>
      <c r="BQ221" s="56"/>
      <c r="BS221" s="56"/>
      <c r="BV221" s="54"/>
      <c r="BW221" s="58"/>
      <c r="BX221" s="56"/>
      <c r="BY221" s="56"/>
      <c r="CA221" s="56"/>
      <c r="CD221" s="54"/>
      <c r="CE221" s="58"/>
      <c r="CF221" s="56"/>
      <c r="CG221" s="56"/>
      <c r="CI221" s="56"/>
      <c r="CL221" s="54"/>
      <c r="CM221" s="58"/>
      <c r="CN221" s="56"/>
      <c r="CO221" s="56"/>
      <c r="CQ221" s="56"/>
      <c r="CT221" s="54"/>
      <c r="CU221" s="58"/>
      <c r="CV221" s="56"/>
      <c r="CW221" s="56"/>
      <c r="CY221" s="56"/>
      <c r="DB221" s="54"/>
      <c r="DC221" s="58"/>
      <c r="DD221" s="56"/>
      <c r="DE221" s="56"/>
      <c r="DG221" s="56"/>
      <c r="DJ221" s="54"/>
      <c r="DK221" s="58"/>
      <c r="DL221" s="56"/>
      <c r="DM221" s="56"/>
      <c r="DO221" s="56"/>
      <c r="DR221" s="54"/>
      <c r="DS221" s="58"/>
      <c r="DT221" s="56"/>
      <c r="DU221" s="56"/>
      <c r="DW221" s="56"/>
      <c r="DZ221" s="54"/>
      <c r="EA221" s="58"/>
      <c r="EB221" s="56"/>
      <c r="EC221" s="56"/>
      <c r="EE221" s="56"/>
      <c r="EH221" s="54"/>
      <c r="EI221" s="58"/>
      <c r="EJ221" s="56"/>
      <c r="EK221" s="56"/>
      <c r="EM221" s="56"/>
      <c r="EP221" s="54"/>
      <c r="EQ221" s="58"/>
      <c r="ER221" s="56"/>
      <c r="ES221" s="56"/>
      <c r="EU221" s="56"/>
      <c r="EX221" s="54"/>
      <c r="EY221" s="58"/>
      <c r="EZ221" s="56"/>
      <c r="FA221" s="56"/>
      <c r="FC221" s="56"/>
      <c r="FF221" s="54"/>
      <c r="FG221" s="58"/>
      <c r="FH221" s="56"/>
      <c r="FI221" s="56"/>
      <c r="FK221" s="56"/>
      <c r="FN221" s="54"/>
      <c r="FO221" s="58"/>
      <c r="FP221" s="56"/>
      <c r="FQ221" s="56"/>
      <c r="FS221" s="56"/>
      <c r="FV221" s="54"/>
      <c r="FW221" s="58"/>
      <c r="FX221" s="56"/>
      <c r="FY221" s="56"/>
      <c r="GA221" s="56"/>
      <c r="GD221" s="54"/>
      <c r="GE221" s="58"/>
      <c r="GF221" s="56"/>
      <c r="GG221" s="56"/>
      <c r="GI221" s="56"/>
      <c r="GL221" s="54"/>
      <c r="GM221" s="58"/>
      <c r="GN221" s="56"/>
      <c r="GO221" s="56"/>
      <c r="GQ221" s="56"/>
      <c r="GT221" s="54"/>
      <c r="GU221" s="58"/>
      <c r="GV221" s="56"/>
      <c r="GW221" s="56"/>
      <c r="GY221" s="56"/>
      <c r="HB221" s="54"/>
      <c r="HC221" s="58"/>
      <c r="HD221" s="56"/>
      <c r="HE221" s="56"/>
      <c r="HG221" s="56"/>
      <c r="HJ221" s="54"/>
      <c r="HK221" s="58"/>
      <c r="HL221" s="56"/>
      <c r="HM221" s="56"/>
      <c r="HO221" s="56"/>
      <c r="HR221" s="54"/>
      <c r="HS221" s="58"/>
      <c r="HT221" s="56"/>
      <c r="HU221" s="56"/>
      <c r="HW221" s="56"/>
      <c r="HZ221" s="54"/>
      <c r="IA221" s="58"/>
      <c r="IB221" s="56"/>
      <c r="IC221" s="56"/>
      <c r="IE221" s="56"/>
      <c r="IH221" s="54"/>
      <c r="II221" s="58"/>
      <c r="IJ221" s="56"/>
      <c r="IK221" s="56"/>
      <c r="IM221" s="56"/>
      <c r="IP221" s="54"/>
      <c r="IQ221" s="58"/>
      <c r="IR221" s="56"/>
      <c r="IS221" s="56"/>
      <c r="IU221" s="56"/>
    </row>
    <row r="222" s="52" customFormat="1" ht="19.7" customHeight="1">
      <c r="B222" s="54"/>
      <c r="C222" s="58"/>
      <c r="D222" s="56"/>
      <c r="E222" s="56"/>
      <c r="F222" s="57"/>
      <c r="G222" s="56">
        <f>G221-D222+E222</f>
        <v>58387.2</v>
      </c>
      <c r="H222" s="49"/>
      <c r="J222" s="54"/>
      <c r="K222" s="58"/>
      <c r="L222" s="56"/>
      <c r="M222" s="56"/>
      <c r="O222" s="56"/>
      <c r="R222" s="54"/>
      <c r="S222" s="58"/>
      <c r="T222" s="56"/>
      <c r="U222" s="56"/>
      <c r="W222" s="56"/>
      <c r="Z222" s="54"/>
      <c r="AA222" s="58"/>
      <c r="AB222" s="56"/>
      <c r="AC222" s="56"/>
      <c r="AE222" s="56"/>
      <c r="AH222" s="54"/>
      <c r="AI222" s="58"/>
      <c r="AJ222" s="56"/>
      <c r="AK222" s="56"/>
      <c r="AM222" s="56"/>
      <c r="AP222" s="54"/>
      <c r="AQ222" s="58"/>
      <c r="AR222" s="56"/>
      <c r="AS222" s="56"/>
      <c r="AU222" s="56"/>
      <c r="AX222" s="54"/>
      <c r="AY222" s="58"/>
      <c r="AZ222" s="56"/>
      <c r="BA222" s="56"/>
      <c r="BC222" s="56"/>
      <c r="BF222" s="54"/>
      <c r="BG222" s="58"/>
      <c r="BH222" s="56"/>
      <c r="BI222" s="56"/>
      <c r="BK222" s="56"/>
      <c r="BN222" s="54"/>
      <c r="BO222" s="58"/>
      <c r="BP222" s="56"/>
      <c r="BQ222" s="56"/>
      <c r="BS222" s="56"/>
      <c r="BV222" s="54"/>
      <c r="BW222" s="58"/>
      <c r="BX222" s="56"/>
      <c r="BY222" s="56"/>
      <c r="CA222" s="56"/>
      <c r="CD222" s="54"/>
      <c r="CE222" s="58"/>
      <c r="CF222" s="56"/>
      <c r="CG222" s="56"/>
      <c r="CI222" s="56"/>
      <c r="CL222" s="54"/>
      <c r="CM222" s="58"/>
      <c r="CN222" s="56"/>
      <c r="CO222" s="56"/>
      <c r="CQ222" s="56"/>
      <c r="CT222" s="54"/>
      <c r="CU222" s="58"/>
      <c r="CV222" s="56"/>
      <c r="CW222" s="56"/>
      <c r="CY222" s="56"/>
      <c r="DB222" s="54"/>
      <c r="DC222" s="58"/>
      <c r="DD222" s="56"/>
      <c r="DE222" s="56"/>
      <c r="DG222" s="56"/>
      <c r="DJ222" s="54"/>
      <c r="DK222" s="58"/>
      <c r="DL222" s="56"/>
      <c r="DM222" s="56"/>
      <c r="DO222" s="56"/>
      <c r="DR222" s="54"/>
      <c r="DS222" s="58"/>
      <c r="DT222" s="56"/>
      <c r="DU222" s="56"/>
      <c r="DW222" s="56"/>
      <c r="DZ222" s="54"/>
      <c r="EA222" s="58"/>
      <c r="EB222" s="56"/>
      <c r="EC222" s="56"/>
      <c r="EE222" s="56"/>
      <c r="EH222" s="54"/>
      <c r="EI222" s="58"/>
      <c r="EJ222" s="56"/>
      <c r="EK222" s="56"/>
      <c r="EM222" s="56"/>
      <c r="EP222" s="54"/>
      <c r="EQ222" s="58"/>
      <c r="ER222" s="56"/>
      <c r="ES222" s="56"/>
      <c r="EU222" s="56"/>
      <c r="EX222" s="54"/>
      <c r="EY222" s="58"/>
      <c r="EZ222" s="56"/>
      <c r="FA222" s="56"/>
      <c r="FC222" s="56"/>
      <c r="FF222" s="54"/>
      <c r="FG222" s="58"/>
      <c r="FH222" s="56"/>
      <c r="FI222" s="56"/>
      <c r="FK222" s="56"/>
      <c r="FN222" s="54"/>
      <c r="FO222" s="58"/>
      <c r="FP222" s="56"/>
      <c r="FQ222" s="56"/>
      <c r="FS222" s="56"/>
      <c r="FV222" s="54"/>
      <c r="FW222" s="58"/>
      <c r="FX222" s="56"/>
      <c r="FY222" s="56"/>
      <c r="GA222" s="56"/>
      <c r="GD222" s="54"/>
      <c r="GE222" s="58"/>
      <c r="GF222" s="56"/>
      <c r="GG222" s="56"/>
      <c r="GI222" s="56"/>
      <c r="GL222" s="54"/>
      <c r="GM222" s="58"/>
      <c r="GN222" s="56"/>
      <c r="GO222" s="56"/>
      <c r="GQ222" s="56"/>
      <c r="GT222" s="54"/>
      <c r="GU222" s="58"/>
      <c r="GV222" s="56"/>
      <c r="GW222" s="56"/>
      <c r="GY222" s="56"/>
      <c r="HB222" s="54"/>
      <c r="HC222" s="58"/>
      <c r="HD222" s="56"/>
      <c r="HE222" s="56"/>
      <c r="HG222" s="56"/>
      <c r="HJ222" s="54"/>
      <c r="HK222" s="58"/>
      <c r="HL222" s="56"/>
      <c r="HM222" s="56"/>
      <c r="HO222" s="56"/>
      <c r="HR222" s="54"/>
      <c r="HS222" s="58"/>
      <c r="HT222" s="56"/>
      <c r="HU222" s="56"/>
      <c r="HW222" s="56"/>
      <c r="HZ222" s="54"/>
      <c r="IA222" s="58"/>
      <c r="IB222" s="56"/>
      <c r="IC222" s="56"/>
      <c r="IE222" s="56"/>
      <c r="IH222" s="54"/>
      <c r="II222" s="58"/>
      <c r="IJ222" s="56"/>
      <c r="IK222" s="56"/>
      <c r="IM222" s="56"/>
      <c r="IP222" s="54"/>
      <c r="IQ222" s="58"/>
      <c r="IR222" s="56"/>
      <c r="IS222" s="56"/>
      <c r="IU222" s="56"/>
    </row>
    <row r="223" s="52" customFormat="1" ht="19.7" customHeight="1">
      <c r="B223" s="54"/>
      <c r="C223" s="58"/>
      <c r="D223" s="56"/>
      <c r="E223" s="56"/>
      <c r="F223" s="57"/>
      <c r="G223" s="56">
        <f>G222-D223+E223</f>
        <v>58387.2</v>
      </c>
      <c r="H223" s="49"/>
      <c r="J223" s="54"/>
      <c r="K223" s="58"/>
      <c r="L223" s="56"/>
      <c r="M223" s="56"/>
      <c r="O223" s="56"/>
      <c r="R223" s="54"/>
      <c r="S223" s="58"/>
      <c r="T223" s="56"/>
      <c r="U223" s="56"/>
      <c r="W223" s="56"/>
      <c r="Z223" s="54"/>
      <c r="AA223" s="58"/>
      <c r="AB223" s="56"/>
      <c r="AC223" s="56"/>
      <c r="AE223" s="56"/>
      <c r="AH223" s="54"/>
      <c r="AI223" s="58"/>
      <c r="AJ223" s="56"/>
      <c r="AK223" s="56"/>
      <c r="AM223" s="56"/>
      <c r="AP223" s="54"/>
      <c r="AQ223" s="58"/>
      <c r="AR223" s="56"/>
      <c r="AS223" s="56"/>
      <c r="AU223" s="56"/>
      <c r="AX223" s="54"/>
      <c r="AY223" s="58"/>
      <c r="AZ223" s="56"/>
      <c r="BA223" s="56"/>
      <c r="BC223" s="56"/>
      <c r="BF223" s="54"/>
      <c r="BG223" s="58"/>
      <c r="BH223" s="56"/>
      <c r="BI223" s="56"/>
      <c r="BK223" s="56"/>
      <c r="BN223" s="54"/>
      <c r="BO223" s="58"/>
      <c r="BP223" s="56"/>
      <c r="BQ223" s="56"/>
      <c r="BS223" s="56"/>
      <c r="BV223" s="54"/>
      <c r="BW223" s="58"/>
      <c r="BX223" s="56"/>
      <c r="BY223" s="56"/>
      <c r="CA223" s="56"/>
      <c r="CD223" s="54"/>
      <c r="CE223" s="58"/>
      <c r="CF223" s="56"/>
      <c r="CG223" s="56"/>
      <c r="CI223" s="56"/>
      <c r="CL223" s="54"/>
      <c r="CM223" s="58"/>
      <c r="CN223" s="56"/>
      <c r="CO223" s="56"/>
      <c r="CQ223" s="56"/>
      <c r="CT223" s="54"/>
      <c r="CU223" s="58"/>
      <c r="CV223" s="56"/>
      <c r="CW223" s="56"/>
      <c r="CY223" s="56"/>
      <c r="DB223" s="54"/>
      <c r="DC223" s="58"/>
      <c r="DD223" s="56"/>
      <c r="DE223" s="56"/>
      <c r="DG223" s="56"/>
      <c r="DJ223" s="54"/>
      <c r="DK223" s="58"/>
      <c r="DL223" s="56"/>
      <c r="DM223" s="56"/>
      <c r="DO223" s="56"/>
      <c r="DR223" s="54"/>
      <c r="DS223" s="58"/>
      <c r="DT223" s="56"/>
      <c r="DU223" s="56"/>
      <c r="DW223" s="56"/>
      <c r="DZ223" s="54"/>
      <c r="EA223" s="58"/>
      <c r="EB223" s="56"/>
      <c r="EC223" s="56"/>
      <c r="EE223" s="56"/>
      <c r="EH223" s="54"/>
      <c r="EI223" s="58"/>
      <c r="EJ223" s="56"/>
      <c r="EK223" s="56"/>
      <c r="EM223" s="56"/>
      <c r="EP223" s="54"/>
      <c r="EQ223" s="58"/>
      <c r="ER223" s="56"/>
      <c r="ES223" s="56"/>
      <c r="EU223" s="56"/>
      <c r="EX223" s="54"/>
      <c r="EY223" s="58"/>
      <c r="EZ223" s="56"/>
      <c r="FA223" s="56"/>
      <c r="FC223" s="56"/>
      <c r="FF223" s="54"/>
      <c r="FG223" s="58"/>
      <c r="FH223" s="56"/>
      <c r="FI223" s="56"/>
      <c r="FK223" s="56"/>
      <c r="FN223" s="54"/>
      <c r="FO223" s="58"/>
      <c r="FP223" s="56"/>
      <c r="FQ223" s="56"/>
      <c r="FS223" s="56"/>
      <c r="FV223" s="54"/>
      <c r="FW223" s="58"/>
      <c r="FX223" s="56"/>
      <c r="FY223" s="56"/>
      <c r="GA223" s="56"/>
      <c r="GD223" s="54"/>
      <c r="GE223" s="58"/>
      <c r="GF223" s="56"/>
      <c r="GG223" s="56"/>
      <c r="GI223" s="56"/>
      <c r="GL223" s="54"/>
      <c r="GM223" s="58"/>
      <c r="GN223" s="56"/>
      <c r="GO223" s="56"/>
      <c r="GQ223" s="56"/>
      <c r="GT223" s="54"/>
      <c r="GU223" s="58"/>
      <c r="GV223" s="56"/>
      <c r="GW223" s="56"/>
      <c r="GY223" s="56"/>
      <c r="HB223" s="54"/>
      <c r="HC223" s="58"/>
      <c r="HD223" s="56"/>
      <c r="HE223" s="56"/>
      <c r="HG223" s="56"/>
      <c r="HJ223" s="54"/>
      <c r="HK223" s="58"/>
      <c r="HL223" s="56"/>
      <c r="HM223" s="56"/>
      <c r="HO223" s="56"/>
      <c r="HR223" s="54"/>
      <c r="HS223" s="58"/>
      <c r="HT223" s="56"/>
      <c r="HU223" s="56"/>
      <c r="HW223" s="56"/>
      <c r="HZ223" s="54"/>
      <c r="IA223" s="58"/>
      <c r="IB223" s="56"/>
      <c r="IC223" s="56"/>
      <c r="IE223" s="56"/>
      <c r="IH223" s="54"/>
      <c r="II223" s="58"/>
      <c r="IJ223" s="56"/>
      <c r="IK223" s="56"/>
      <c r="IM223" s="56"/>
      <c r="IP223" s="54"/>
      <c r="IQ223" s="58"/>
      <c r="IR223" s="56"/>
      <c r="IS223" s="56"/>
      <c r="IU223" s="56"/>
    </row>
    <row r="224" s="52" customFormat="1" ht="19.7" customHeight="1">
      <c r="B224" s="54"/>
      <c r="C224" s="58"/>
      <c r="D224" s="56"/>
      <c r="E224" s="56"/>
      <c r="F224" s="57"/>
      <c r="G224" s="56">
        <f>G223-D224+E224</f>
        <v>58387.2</v>
      </c>
      <c r="H224" s="49"/>
      <c r="J224" s="54"/>
      <c r="K224" s="58"/>
      <c r="L224" s="56"/>
      <c r="M224" s="56"/>
      <c r="O224" s="56"/>
      <c r="R224" s="54"/>
      <c r="S224" s="58"/>
      <c r="T224" s="56"/>
      <c r="U224" s="56"/>
      <c r="W224" s="56"/>
      <c r="Z224" s="54"/>
      <c r="AA224" s="58"/>
      <c r="AB224" s="56"/>
      <c r="AC224" s="56"/>
      <c r="AE224" s="56"/>
      <c r="AH224" s="54"/>
      <c r="AI224" s="58"/>
      <c r="AJ224" s="56"/>
      <c r="AK224" s="56"/>
      <c r="AM224" s="56"/>
      <c r="AP224" s="54"/>
      <c r="AQ224" s="58"/>
      <c r="AR224" s="56"/>
      <c r="AS224" s="56"/>
      <c r="AU224" s="56"/>
      <c r="AX224" s="54"/>
      <c r="AY224" s="58"/>
      <c r="AZ224" s="56"/>
      <c r="BA224" s="56"/>
      <c r="BC224" s="56"/>
      <c r="BF224" s="54"/>
      <c r="BG224" s="58"/>
      <c r="BH224" s="56"/>
      <c r="BI224" s="56"/>
      <c r="BK224" s="56"/>
      <c r="BN224" s="54"/>
      <c r="BO224" s="58"/>
      <c r="BP224" s="56"/>
      <c r="BQ224" s="56"/>
      <c r="BS224" s="56"/>
      <c r="BV224" s="54"/>
      <c r="BW224" s="58"/>
      <c r="BX224" s="56"/>
      <c r="BY224" s="56"/>
      <c r="CA224" s="56"/>
      <c r="CD224" s="54"/>
      <c r="CE224" s="58"/>
      <c r="CF224" s="56"/>
      <c r="CG224" s="56"/>
      <c r="CI224" s="56"/>
      <c r="CL224" s="54"/>
      <c r="CM224" s="58"/>
      <c r="CN224" s="56"/>
      <c r="CO224" s="56"/>
      <c r="CQ224" s="56"/>
      <c r="CT224" s="54"/>
      <c r="CU224" s="58"/>
      <c r="CV224" s="56"/>
      <c r="CW224" s="56"/>
      <c r="CY224" s="56"/>
      <c r="DB224" s="54"/>
      <c r="DC224" s="58"/>
      <c r="DD224" s="56"/>
      <c r="DE224" s="56"/>
      <c r="DG224" s="56"/>
      <c r="DJ224" s="54"/>
      <c r="DK224" s="58"/>
      <c r="DL224" s="56"/>
      <c r="DM224" s="56"/>
      <c r="DO224" s="56"/>
      <c r="DR224" s="54"/>
      <c r="DS224" s="58"/>
      <c r="DT224" s="56"/>
      <c r="DU224" s="56"/>
      <c r="DW224" s="56"/>
      <c r="DZ224" s="54"/>
      <c r="EA224" s="58"/>
      <c r="EB224" s="56"/>
      <c r="EC224" s="56"/>
      <c r="EE224" s="56"/>
      <c r="EH224" s="54"/>
      <c r="EI224" s="58"/>
      <c r="EJ224" s="56"/>
      <c r="EK224" s="56"/>
      <c r="EM224" s="56"/>
      <c r="EP224" s="54"/>
      <c r="EQ224" s="58"/>
      <c r="ER224" s="56"/>
      <c r="ES224" s="56"/>
      <c r="EU224" s="56"/>
      <c r="EX224" s="54"/>
      <c r="EY224" s="58"/>
      <c r="EZ224" s="56"/>
      <c r="FA224" s="56"/>
      <c r="FC224" s="56"/>
      <c r="FF224" s="54"/>
      <c r="FG224" s="58"/>
      <c r="FH224" s="56"/>
      <c r="FI224" s="56"/>
      <c r="FK224" s="56"/>
      <c r="FN224" s="54"/>
      <c r="FO224" s="58"/>
      <c r="FP224" s="56"/>
      <c r="FQ224" s="56"/>
      <c r="FS224" s="56"/>
      <c r="FV224" s="54"/>
      <c r="FW224" s="58"/>
      <c r="FX224" s="56"/>
      <c r="FY224" s="56"/>
      <c r="GA224" s="56"/>
      <c r="GD224" s="54"/>
      <c r="GE224" s="58"/>
      <c r="GF224" s="56"/>
      <c r="GG224" s="56"/>
      <c r="GI224" s="56"/>
      <c r="GL224" s="54"/>
      <c r="GM224" s="58"/>
      <c r="GN224" s="56"/>
      <c r="GO224" s="56"/>
      <c r="GQ224" s="56"/>
      <c r="GT224" s="54"/>
      <c r="GU224" s="58"/>
      <c r="GV224" s="56"/>
      <c r="GW224" s="56"/>
      <c r="GY224" s="56"/>
      <c r="HB224" s="54"/>
      <c r="HC224" s="58"/>
      <c r="HD224" s="56"/>
      <c r="HE224" s="56"/>
      <c r="HG224" s="56"/>
      <c r="HJ224" s="54"/>
      <c r="HK224" s="58"/>
      <c r="HL224" s="56"/>
      <c r="HM224" s="56"/>
      <c r="HO224" s="56"/>
      <c r="HR224" s="54"/>
      <c r="HS224" s="58"/>
      <c r="HT224" s="56"/>
      <c r="HU224" s="56"/>
      <c r="HW224" s="56"/>
      <c r="HZ224" s="54"/>
      <c r="IA224" s="58"/>
      <c r="IB224" s="56"/>
      <c r="IC224" s="56"/>
      <c r="IE224" s="56"/>
      <c r="IH224" s="54"/>
      <c r="II224" s="58"/>
      <c r="IJ224" s="56"/>
      <c r="IK224" s="56"/>
      <c r="IM224" s="56"/>
      <c r="IP224" s="54"/>
      <c r="IQ224" s="58"/>
      <c r="IR224" s="56"/>
      <c r="IS224" s="56"/>
      <c r="IU224" s="56"/>
    </row>
    <row r="225" s="52" customFormat="1" ht="19.7" customHeight="1">
      <c r="B225" s="54"/>
      <c r="C225" s="58"/>
      <c r="D225" s="56"/>
      <c r="E225" s="56"/>
      <c r="F225" s="57"/>
      <c r="G225" s="56">
        <f>G224-D225+E225</f>
        <v>58387.2</v>
      </c>
      <c r="H225" s="49"/>
      <c r="J225" s="54"/>
      <c r="K225" s="58"/>
      <c r="L225" s="56"/>
      <c r="M225" s="56"/>
      <c r="O225" s="56"/>
      <c r="R225" s="54"/>
      <c r="S225" s="58"/>
      <c r="T225" s="56"/>
      <c r="U225" s="56"/>
      <c r="W225" s="56"/>
      <c r="Z225" s="54"/>
      <c r="AA225" s="58"/>
      <c r="AB225" s="56"/>
      <c r="AC225" s="56"/>
      <c r="AE225" s="56"/>
      <c r="AH225" s="54"/>
      <c r="AI225" s="58"/>
      <c r="AJ225" s="56"/>
      <c r="AK225" s="56"/>
      <c r="AM225" s="56"/>
      <c r="AP225" s="54"/>
      <c r="AQ225" s="58"/>
      <c r="AR225" s="56"/>
      <c r="AS225" s="56"/>
      <c r="AU225" s="56"/>
      <c r="AX225" s="54"/>
      <c r="AY225" s="58"/>
      <c r="AZ225" s="56"/>
      <c r="BA225" s="56"/>
      <c r="BC225" s="56"/>
      <c r="BF225" s="54"/>
      <c r="BG225" s="58"/>
      <c r="BH225" s="56"/>
      <c r="BI225" s="56"/>
      <c r="BK225" s="56"/>
      <c r="BN225" s="54"/>
      <c r="BO225" s="58"/>
      <c r="BP225" s="56"/>
      <c r="BQ225" s="56"/>
      <c r="BS225" s="56"/>
      <c r="BV225" s="54"/>
      <c r="BW225" s="58"/>
      <c r="BX225" s="56"/>
      <c r="BY225" s="56"/>
      <c r="CA225" s="56"/>
      <c r="CD225" s="54"/>
      <c r="CE225" s="58"/>
      <c r="CF225" s="56"/>
      <c r="CG225" s="56"/>
      <c r="CI225" s="56"/>
      <c r="CL225" s="54"/>
      <c r="CM225" s="58"/>
      <c r="CN225" s="56"/>
      <c r="CO225" s="56"/>
      <c r="CQ225" s="56"/>
      <c r="CT225" s="54"/>
      <c r="CU225" s="58"/>
      <c r="CV225" s="56"/>
      <c r="CW225" s="56"/>
      <c r="CY225" s="56"/>
      <c r="DB225" s="54"/>
      <c r="DC225" s="58"/>
      <c r="DD225" s="56"/>
      <c r="DE225" s="56"/>
      <c r="DG225" s="56"/>
      <c r="DJ225" s="54"/>
      <c r="DK225" s="58"/>
      <c r="DL225" s="56"/>
      <c r="DM225" s="56"/>
      <c r="DO225" s="56"/>
      <c r="DR225" s="54"/>
      <c r="DS225" s="58"/>
      <c r="DT225" s="56"/>
      <c r="DU225" s="56"/>
      <c r="DW225" s="56"/>
      <c r="DZ225" s="54"/>
      <c r="EA225" s="58"/>
      <c r="EB225" s="56"/>
      <c r="EC225" s="56"/>
      <c r="EE225" s="56"/>
      <c r="EH225" s="54"/>
      <c r="EI225" s="58"/>
      <c r="EJ225" s="56"/>
      <c r="EK225" s="56"/>
      <c r="EM225" s="56"/>
      <c r="EP225" s="54"/>
      <c r="EQ225" s="58"/>
      <c r="ER225" s="56"/>
      <c r="ES225" s="56"/>
      <c r="EU225" s="56"/>
      <c r="EX225" s="54"/>
      <c r="EY225" s="58"/>
      <c r="EZ225" s="56"/>
      <c r="FA225" s="56"/>
      <c r="FC225" s="56"/>
      <c r="FF225" s="54"/>
      <c r="FG225" s="58"/>
      <c r="FH225" s="56"/>
      <c r="FI225" s="56"/>
      <c r="FK225" s="56"/>
      <c r="FN225" s="54"/>
      <c r="FO225" s="58"/>
      <c r="FP225" s="56"/>
      <c r="FQ225" s="56"/>
      <c r="FS225" s="56"/>
      <c r="FV225" s="54"/>
      <c r="FW225" s="58"/>
      <c r="FX225" s="56"/>
      <c r="FY225" s="56"/>
      <c r="GA225" s="56"/>
      <c r="GD225" s="54"/>
      <c r="GE225" s="58"/>
      <c r="GF225" s="56"/>
      <c r="GG225" s="56"/>
      <c r="GI225" s="56"/>
      <c r="GL225" s="54"/>
      <c r="GM225" s="58"/>
      <c r="GN225" s="56"/>
      <c r="GO225" s="56"/>
      <c r="GQ225" s="56"/>
      <c r="GT225" s="54"/>
      <c r="GU225" s="58"/>
      <c r="GV225" s="56"/>
      <c r="GW225" s="56"/>
      <c r="GY225" s="56"/>
      <c r="HB225" s="54"/>
      <c r="HC225" s="58"/>
      <c r="HD225" s="56"/>
      <c r="HE225" s="56"/>
      <c r="HG225" s="56"/>
      <c r="HJ225" s="54"/>
      <c r="HK225" s="58"/>
      <c r="HL225" s="56"/>
      <c r="HM225" s="56"/>
      <c r="HO225" s="56"/>
      <c r="HR225" s="54"/>
      <c r="HS225" s="58"/>
      <c r="HT225" s="56"/>
      <c r="HU225" s="56"/>
      <c r="HW225" s="56"/>
      <c r="HZ225" s="54"/>
      <c r="IA225" s="58"/>
      <c r="IB225" s="56"/>
      <c r="IC225" s="56"/>
      <c r="IE225" s="56"/>
      <c r="IH225" s="54"/>
      <c r="II225" s="58"/>
      <c r="IJ225" s="56"/>
      <c r="IK225" s="56"/>
      <c r="IM225" s="56"/>
      <c r="IP225" s="54"/>
      <c r="IQ225" s="58"/>
      <c r="IR225" s="56"/>
      <c r="IS225" s="56"/>
      <c r="IU225" s="56"/>
    </row>
    <row r="226" s="52" customFormat="1" ht="19.7" customHeight="1">
      <c r="B226" s="54"/>
      <c r="C226" s="58"/>
      <c r="D226" s="56"/>
      <c r="E226" s="56"/>
      <c r="F226" s="57"/>
      <c r="G226" s="56">
        <f>G225-D226+E226</f>
        <v>58387.2</v>
      </c>
      <c r="H226" s="49"/>
      <c r="J226" s="54"/>
      <c r="K226" s="58"/>
      <c r="L226" s="56"/>
      <c r="M226" s="56"/>
      <c r="O226" s="56"/>
      <c r="R226" s="54"/>
      <c r="S226" s="58"/>
      <c r="T226" s="56"/>
      <c r="U226" s="56"/>
      <c r="W226" s="56"/>
      <c r="Z226" s="54"/>
      <c r="AA226" s="58"/>
      <c r="AB226" s="56"/>
      <c r="AC226" s="56"/>
      <c r="AE226" s="56"/>
      <c r="AH226" s="54"/>
      <c r="AI226" s="58"/>
      <c r="AJ226" s="56"/>
      <c r="AK226" s="56"/>
      <c r="AM226" s="56"/>
      <c r="AP226" s="54"/>
      <c r="AQ226" s="58"/>
      <c r="AR226" s="56"/>
      <c r="AS226" s="56"/>
      <c r="AU226" s="56"/>
      <c r="AX226" s="54"/>
      <c r="AY226" s="58"/>
      <c r="AZ226" s="56"/>
      <c r="BA226" s="56"/>
      <c r="BC226" s="56"/>
      <c r="BF226" s="54"/>
      <c r="BG226" s="58"/>
      <c r="BH226" s="56"/>
      <c r="BI226" s="56"/>
      <c r="BK226" s="56"/>
      <c r="BN226" s="54"/>
      <c r="BO226" s="58"/>
      <c r="BP226" s="56"/>
      <c r="BQ226" s="56"/>
      <c r="BS226" s="56"/>
      <c r="BV226" s="54"/>
      <c r="BW226" s="58"/>
      <c r="BX226" s="56"/>
      <c r="BY226" s="56"/>
      <c r="CA226" s="56"/>
      <c r="CD226" s="54"/>
      <c r="CE226" s="58"/>
      <c r="CF226" s="56"/>
      <c r="CG226" s="56"/>
      <c r="CI226" s="56"/>
      <c r="CL226" s="54"/>
      <c r="CM226" s="58"/>
      <c r="CN226" s="56"/>
      <c r="CO226" s="56"/>
      <c r="CQ226" s="56"/>
      <c r="CT226" s="54"/>
      <c r="CU226" s="58"/>
      <c r="CV226" s="56"/>
      <c r="CW226" s="56"/>
      <c r="CY226" s="56"/>
      <c r="DB226" s="54"/>
      <c r="DC226" s="58"/>
      <c r="DD226" s="56"/>
      <c r="DE226" s="56"/>
      <c r="DG226" s="56"/>
      <c r="DJ226" s="54"/>
      <c r="DK226" s="58"/>
      <c r="DL226" s="56"/>
      <c r="DM226" s="56"/>
      <c r="DO226" s="56"/>
      <c r="DR226" s="54"/>
      <c r="DS226" s="58"/>
      <c r="DT226" s="56"/>
      <c r="DU226" s="56"/>
      <c r="DW226" s="56"/>
      <c r="DZ226" s="54"/>
      <c r="EA226" s="58"/>
      <c r="EB226" s="56"/>
      <c r="EC226" s="56"/>
      <c r="EE226" s="56"/>
      <c r="EH226" s="54"/>
      <c r="EI226" s="58"/>
      <c r="EJ226" s="56"/>
      <c r="EK226" s="56"/>
      <c r="EM226" s="56"/>
      <c r="EP226" s="54"/>
      <c r="EQ226" s="58"/>
      <c r="ER226" s="56"/>
      <c r="ES226" s="56"/>
      <c r="EU226" s="56"/>
      <c r="EX226" s="54"/>
      <c r="EY226" s="58"/>
      <c r="EZ226" s="56"/>
      <c r="FA226" s="56"/>
      <c r="FC226" s="56"/>
      <c r="FF226" s="54"/>
      <c r="FG226" s="58"/>
      <c r="FH226" s="56"/>
      <c r="FI226" s="56"/>
      <c r="FK226" s="56"/>
      <c r="FN226" s="54"/>
      <c r="FO226" s="58"/>
      <c r="FP226" s="56"/>
      <c r="FQ226" s="56"/>
      <c r="FS226" s="56"/>
      <c r="FV226" s="54"/>
      <c r="FW226" s="58"/>
      <c r="FX226" s="56"/>
      <c r="FY226" s="56"/>
      <c r="GA226" s="56"/>
      <c r="GD226" s="54"/>
      <c r="GE226" s="58"/>
      <c r="GF226" s="56"/>
      <c r="GG226" s="56"/>
      <c r="GI226" s="56"/>
      <c r="GL226" s="54"/>
      <c r="GM226" s="58"/>
      <c r="GN226" s="56"/>
      <c r="GO226" s="56"/>
      <c r="GQ226" s="56"/>
      <c r="GT226" s="54"/>
      <c r="GU226" s="58"/>
      <c r="GV226" s="56"/>
      <c r="GW226" s="56"/>
      <c r="GY226" s="56"/>
      <c r="HB226" s="54"/>
      <c r="HC226" s="58"/>
      <c r="HD226" s="56"/>
      <c r="HE226" s="56"/>
      <c r="HG226" s="56"/>
      <c r="HJ226" s="54"/>
      <c r="HK226" s="58"/>
      <c r="HL226" s="56"/>
      <c r="HM226" s="56"/>
      <c r="HO226" s="56"/>
      <c r="HR226" s="54"/>
      <c r="HS226" s="58"/>
      <c r="HT226" s="56"/>
      <c r="HU226" s="56"/>
      <c r="HW226" s="56"/>
      <c r="HZ226" s="54"/>
      <c r="IA226" s="58"/>
      <c r="IB226" s="56"/>
      <c r="IC226" s="56"/>
      <c r="IE226" s="56"/>
      <c r="IH226" s="54"/>
      <c r="II226" s="58"/>
      <c r="IJ226" s="56"/>
      <c r="IK226" s="56"/>
      <c r="IM226" s="56"/>
      <c r="IP226" s="54"/>
      <c r="IQ226" s="58"/>
      <c r="IR226" s="56"/>
      <c r="IS226" s="56"/>
      <c r="IU226" s="56"/>
    </row>
    <row r="227" s="52" customFormat="1" ht="19.7" customHeight="1">
      <c r="B227" s="54"/>
      <c r="C227" s="58"/>
      <c r="D227" s="56"/>
      <c r="E227" s="56"/>
      <c r="F227" s="57"/>
      <c r="G227" s="56">
        <f>G226-D227+E227</f>
        <v>58387.2</v>
      </c>
      <c r="H227" s="49"/>
      <c r="J227" s="54"/>
      <c r="K227" s="58"/>
      <c r="L227" s="56"/>
      <c r="M227" s="56"/>
      <c r="O227" s="56"/>
      <c r="R227" s="54"/>
      <c r="S227" s="58"/>
      <c r="T227" s="56"/>
      <c r="U227" s="56"/>
      <c r="W227" s="56"/>
      <c r="Z227" s="54"/>
      <c r="AA227" s="58"/>
      <c r="AB227" s="56"/>
      <c r="AC227" s="56"/>
      <c r="AE227" s="56"/>
      <c r="AH227" s="54"/>
      <c r="AI227" s="58"/>
      <c r="AJ227" s="56"/>
      <c r="AK227" s="56"/>
      <c r="AM227" s="56"/>
      <c r="AP227" s="54"/>
      <c r="AQ227" s="58"/>
      <c r="AR227" s="56"/>
      <c r="AS227" s="56"/>
      <c r="AU227" s="56"/>
      <c r="AX227" s="54"/>
      <c r="AY227" s="58"/>
      <c r="AZ227" s="56"/>
      <c r="BA227" s="56"/>
      <c r="BC227" s="56"/>
      <c r="BF227" s="54"/>
      <c r="BG227" s="58"/>
      <c r="BH227" s="56"/>
      <c r="BI227" s="56"/>
      <c r="BK227" s="56"/>
      <c r="BN227" s="54"/>
      <c r="BO227" s="58"/>
      <c r="BP227" s="56"/>
      <c r="BQ227" s="56"/>
      <c r="BS227" s="56"/>
      <c r="BV227" s="54"/>
      <c r="BW227" s="58"/>
      <c r="BX227" s="56"/>
      <c r="BY227" s="56"/>
      <c r="CA227" s="56"/>
      <c r="CD227" s="54"/>
      <c r="CE227" s="58"/>
      <c r="CF227" s="56"/>
      <c r="CG227" s="56"/>
      <c r="CI227" s="56"/>
      <c r="CL227" s="54"/>
      <c r="CM227" s="58"/>
      <c r="CN227" s="56"/>
      <c r="CO227" s="56"/>
      <c r="CQ227" s="56"/>
      <c r="CT227" s="54"/>
      <c r="CU227" s="58"/>
      <c r="CV227" s="56"/>
      <c r="CW227" s="56"/>
      <c r="CY227" s="56"/>
      <c r="DB227" s="54"/>
      <c r="DC227" s="58"/>
      <c r="DD227" s="56"/>
      <c r="DE227" s="56"/>
      <c r="DG227" s="56"/>
      <c r="DJ227" s="54"/>
      <c r="DK227" s="58"/>
      <c r="DL227" s="56"/>
      <c r="DM227" s="56"/>
      <c r="DO227" s="56"/>
      <c r="DR227" s="54"/>
      <c r="DS227" s="58"/>
      <c r="DT227" s="56"/>
      <c r="DU227" s="56"/>
      <c r="DW227" s="56"/>
      <c r="DZ227" s="54"/>
      <c r="EA227" s="58"/>
      <c r="EB227" s="56"/>
      <c r="EC227" s="56"/>
      <c r="EE227" s="56"/>
      <c r="EH227" s="54"/>
      <c r="EI227" s="58"/>
      <c r="EJ227" s="56"/>
      <c r="EK227" s="56"/>
      <c r="EM227" s="56"/>
      <c r="EP227" s="54"/>
      <c r="EQ227" s="58"/>
      <c r="ER227" s="56"/>
      <c r="ES227" s="56"/>
      <c r="EU227" s="56"/>
      <c r="EX227" s="54"/>
      <c r="EY227" s="58"/>
      <c r="EZ227" s="56"/>
      <c r="FA227" s="56"/>
      <c r="FC227" s="56"/>
      <c r="FF227" s="54"/>
      <c r="FG227" s="58"/>
      <c r="FH227" s="56"/>
      <c r="FI227" s="56"/>
      <c r="FK227" s="56"/>
      <c r="FN227" s="54"/>
      <c r="FO227" s="58"/>
      <c r="FP227" s="56"/>
      <c r="FQ227" s="56"/>
      <c r="FS227" s="56"/>
      <c r="FV227" s="54"/>
      <c r="FW227" s="58"/>
      <c r="FX227" s="56"/>
      <c r="FY227" s="56"/>
      <c r="GA227" s="56"/>
      <c r="GD227" s="54"/>
      <c r="GE227" s="58"/>
      <c r="GF227" s="56"/>
      <c r="GG227" s="56"/>
      <c r="GI227" s="56"/>
      <c r="GL227" s="54"/>
      <c r="GM227" s="58"/>
      <c r="GN227" s="56"/>
      <c r="GO227" s="56"/>
      <c r="GQ227" s="56"/>
      <c r="GT227" s="54"/>
      <c r="GU227" s="58"/>
      <c r="GV227" s="56"/>
      <c r="GW227" s="56"/>
      <c r="GY227" s="56"/>
      <c r="HB227" s="54"/>
      <c r="HC227" s="58"/>
      <c r="HD227" s="56"/>
      <c r="HE227" s="56"/>
      <c r="HG227" s="56"/>
      <c r="HJ227" s="54"/>
      <c r="HK227" s="58"/>
      <c r="HL227" s="56"/>
      <c r="HM227" s="56"/>
      <c r="HO227" s="56"/>
      <c r="HR227" s="54"/>
      <c r="HS227" s="58"/>
      <c r="HT227" s="56"/>
      <c r="HU227" s="56"/>
      <c r="HW227" s="56"/>
      <c r="HZ227" s="54"/>
      <c r="IA227" s="58"/>
      <c r="IB227" s="56"/>
      <c r="IC227" s="56"/>
      <c r="IE227" s="56"/>
      <c r="IH227" s="54"/>
      <c r="II227" s="58"/>
      <c r="IJ227" s="56"/>
      <c r="IK227" s="56"/>
      <c r="IM227" s="56"/>
      <c r="IP227" s="54"/>
      <c r="IQ227" s="58"/>
      <c r="IR227" s="56"/>
      <c r="IS227" s="56"/>
      <c r="IU227" s="56"/>
    </row>
    <row r="228" s="52" customFormat="1" ht="19.7" customHeight="1">
      <c r="B228" s="54"/>
      <c r="C228" s="58"/>
      <c r="D228" s="56"/>
      <c r="E228" s="56"/>
      <c r="F228" s="57"/>
      <c r="G228" s="56">
        <f>G227-D228+E228</f>
        <v>58387.2</v>
      </c>
      <c r="H228" s="49"/>
      <c r="J228" s="54"/>
      <c r="K228" s="58"/>
      <c r="L228" s="56"/>
      <c r="M228" s="56"/>
      <c r="O228" s="56"/>
      <c r="R228" s="54"/>
      <c r="S228" s="58"/>
      <c r="T228" s="56"/>
      <c r="U228" s="56"/>
      <c r="W228" s="56"/>
      <c r="Z228" s="54"/>
      <c r="AA228" s="58"/>
      <c r="AB228" s="56"/>
      <c r="AC228" s="56"/>
      <c r="AE228" s="56"/>
      <c r="AH228" s="54"/>
      <c r="AI228" s="58"/>
      <c r="AJ228" s="56"/>
      <c r="AK228" s="56"/>
      <c r="AM228" s="56"/>
      <c r="AP228" s="54"/>
      <c r="AQ228" s="58"/>
      <c r="AR228" s="56"/>
      <c r="AS228" s="56"/>
      <c r="AU228" s="56"/>
      <c r="AX228" s="54"/>
      <c r="AY228" s="58"/>
      <c r="AZ228" s="56"/>
      <c r="BA228" s="56"/>
      <c r="BC228" s="56"/>
      <c r="BF228" s="54"/>
      <c r="BG228" s="58"/>
      <c r="BH228" s="56"/>
      <c r="BI228" s="56"/>
      <c r="BK228" s="56"/>
      <c r="BN228" s="54"/>
      <c r="BO228" s="58"/>
      <c r="BP228" s="56"/>
      <c r="BQ228" s="56"/>
      <c r="BS228" s="56"/>
      <c r="BV228" s="54"/>
      <c r="BW228" s="58"/>
      <c r="BX228" s="56"/>
      <c r="BY228" s="56"/>
      <c r="CA228" s="56"/>
      <c r="CD228" s="54"/>
      <c r="CE228" s="58"/>
      <c r="CF228" s="56"/>
      <c r="CG228" s="56"/>
      <c r="CI228" s="56"/>
      <c r="CL228" s="54"/>
      <c r="CM228" s="58"/>
      <c r="CN228" s="56"/>
      <c r="CO228" s="56"/>
      <c r="CQ228" s="56"/>
      <c r="CT228" s="54"/>
      <c r="CU228" s="58"/>
      <c r="CV228" s="56"/>
      <c r="CW228" s="56"/>
      <c r="CY228" s="56"/>
      <c r="DB228" s="54"/>
      <c r="DC228" s="58"/>
      <c r="DD228" s="56"/>
      <c r="DE228" s="56"/>
      <c r="DG228" s="56"/>
      <c r="DJ228" s="54"/>
      <c r="DK228" s="58"/>
      <c r="DL228" s="56"/>
      <c r="DM228" s="56"/>
      <c r="DO228" s="56"/>
      <c r="DR228" s="54"/>
      <c r="DS228" s="58"/>
      <c r="DT228" s="56"/>
      <c r="DU228" s="56"/>
      <c r="DW228" s="56"/>
      <c r="DZ228" s="54"/>
      <c r="EA228" s="58"/>
      <c r="EB228" s="56"/>
      <c r="EC228" s="56"/>
      <c r="EE228" s="56"/>
      <c r="EH228" s="54"/>
      <c r="EI228" s="58"/>
      <c r="EJ228" s="56"/>
      <c r="EK228" s="56"/>
      <c r="EM228" s="56"/>
      <c r="EP228" s="54"/>
      <c r="EQ228" s="58"/>
      <c r="ER228" s="56"/>
      <c r="ES228" s="56"/>
      <c r="EU228" s="56"/>
      <c r="EX228" s="54"/>
      <c r="EY228" s="58"/>
      <c r="EZ228" s="56"/>
      <c r="FA228" s="56"/>
      <c r="FC228" s="56"/>
      <c r="FF228" s="54"/>
      <c r="FG228" s="58"/>
      <c r="FH228" s="56"/>
      <c r="FI228" s="56"/>
      <c r="FK228" s="56"/>
      <c r="FN228" s="54"/>
      <c r="FO228" s="58"/>
      <c r="FP228" s="56"/>
      <c r="FQ228" s="56"/>
      <c r="FS228" s="56"/>
      <c r="FV228" s="54"/>
      <c r="FW228" s="58"/>
      <c r="FX228" s="56"/>
      <c r="FY228" s="56"/>
      <c r="GA228" s="56"/>
      <c r="GD228" s="54"/>
      <c r="GE228" s="58"/>
      <c r="GF228" s="56"/>
      <c r="GG228" s="56"/>
      <c r="GI228" s="56"/>
      <c r="GL228" s="54"/>
      <c r="GM228" s="58"/>
      <c r="GN228" s="56"/>
      <c r="GO228" s="56"/>
      <c r="GQ228" s="56"/>
      <c r="GT228" s="54"/>
      <c r="GU228" s="58"/>
      <c r="GV228" s="56"/>
      <c r="GW228" s="56"/>
      <c r="GY228" s="56"/>
      <c r="HB228" s="54"/>
      <c r="HC228" s="58"/>
      <c r="HD228" s="56"/>
      <c r="HE228" s="56"/>
      <c r="HG228" s="56"/>
      <c r="HJ228" s="54"/>
      <c r="HK228" s="58"/>
      <c r="HL228" s="56"/>
      <c r="HM228" s="56"/>
      <c r="HO228" s="56"/>
      <c r="HR228" s="54"/>
      <c r="HS228" s="58"/>
      <c r="HT228" s="56"/>
      <c r="HU228" s="56"/>
      <c r="HW228" s="56"/>
      <c r="HZ228" s="54"/>
      <c r="IA228" s="58"/>
      <c r="IB228" s="56"/>
      <c r="IC228" s="56"/>
      <c r="IE228" s="56"/>
      <c r="IH228" s="54"/>
      <c r="II228" s="58"/>
      <c r="IJ228" s="56"/>
      <c r="IK228" s="56"/>
      <c r="IM228" s="56"/>
      <c r="IP228" s="54"/>
      <c r="IQ228" s="58"/>
      <c r="IR228" s="56"/>
      <c r="IS228" s="56"/>
      <c r="IU228" s="56"/>
    </row>
    <row r="229" s="52" customFormat="1" ht="19.7" customHeight="1">
      <c r="B229" s="54"/>
      <c r="C229" s="58"/>
      <c r="D229" s="56"/>
      <c r="E229" s="56"/>
      <c r="F229" s="57"/>
      <c r="G229" s="56">
        <f>G228-D229+E229</f>
        <v>58387.2</v>
      </c>
      <c r="H229" s="49"/>
      <c r="J229" s="54"/>
      <c r="K229" s="58"/>
      <c r="L229" s="56"/>
      <c r="M229" s="56"/>
      <c r="O229" s="56"/>
      <c r="R229" s="54"/>
      <c r="S229" s="58"/>
      <c r="T229" s="56"/>
      <c r="U229" s="56"/>
      <c r="W229" s="56"/>
      <c r="Z229" s="54"/>
      <c r="AA229" s="58"/>
      <c r="AB229" s="56"/>
      <c r="AC229" s="56"/>
      <c r="AE229" s="56"/>
      <c r="AH229" s="54"/>
      <c r="AI229" s="58"/>
      <c r="AJ229" s="56"/>
      <c r="AK229" s="56"/>
      <c r="AM229" s="56"/>
      <c r="AP229" s="54"/>
      <c r="AQ229" s="58"/>
      <c r="AR229" s="56"/>
      <c r="AS229" s="56"/>
      <c r="AU229" s="56"/>
      <c r="AX229" s="54"/>
      <c r="AY229" s="58"/>
      <c r="AZ229" s="56"/>
      <c r="BA229" s="56"/>
      <c r="BC229" s="56"/>
      <c r="BF229" s="54"/>
      <c r="BG229" s="58"/>
      <c r="BH229" s="56"/>
      <c r="BI229" s="56"/>
      <c r="BK229" s="56"/>
      <c r="BN229" s="54"/>
      <c r="BO229" s="58"/>
      <c r="BP229" s="56"/>
      <c r="BQ229" s="56"/>
      <c r="BS229" s="56"/>
      <c r="BV229" s="54"/>
      <c r="BW229" s="58"/>
      <c r="BX229" s="56"/>
      <c r="BY229" s="56"/>
      <c r="CA229" s="56"/>
      <c r="CD229" s="54"/>
      <c r="CE229" s="58"/>
      <c r="CF229" s="56"/>
      <c r="CG229" s="56"/>
      <c r="CI229" s="56"/>
      <c r="CL229" s="54"/>
      <c r="CM229" s="58"/>
      <c r="CN229" s="56"/>
      <c r="CO229" s="56"/>
      <c r="CQ229" s="56"/>
      <c r="CT229" s="54"/>
      <c r="CU229" s="58"/>
      <c r="CV229" s="56"/>
      <c r="CW229" s="56"/>
      <c r="CY229" s="56"/>
      <c r="DB229" s="54"/>
      <c r="DC229" s="58"/>
      <c r="DD229" s="56"/>
      <c r="DE229" s="56"/>
      <c r="DG229" s="56"/>
      <c r="DJ229" s="54"/>
      <c r="DK229" s="58"/>
      <c r="DL229" s="56"/>
      <c r="DM229" s="56"/>
      <c r="DO229" s="56"/>
      <c r="DR229" s="54"/>
      <c r="DS229" s="58"/>
      <c r="DT229" s="56"/>
      <c r="DU229" s="56"/>
      <c r="DW229" s="56"/>
      <c r="DZ229" s="54"/>
      <c r="EA229" s="58"/>
      <c r="EB229" s="56"/>
      <c r="EC229" s="56"/>
      <c r="EE229" s="56"/>
      <c r="EH229" s="54"/>
      <c r="EI229" s="58"/>
      <c r="EJ229" s="56"/>
      <c r="EK229" s="56"/>
      <c r="EM229" s="56"/>
      <c r="EP229" s="54"/>
      <c r="EQ229" s="58"/>
      <c r="ER229" s="56"/>
      <c r="ES229" s="56"/>
      <c r="EU229" s="56"/>
      <c r="EX229" s="54"/>
      <c r="EY229" s="58"/>
      <c r="EZ229" s="56"/>
      <c r="FA229" s="56"/>
      <c r="FC229" s="56"/>
      <c r="FF229" s="54"/>
      <c r="FG229" s="58"/>
      <c r="FH229" s="56"/>
      <c r="FI229" s="56"/>
      <c r="FK229" s="56"/>
      <c r="FN229" s="54"/>
      <c r="FO229" s="58"/>
      <c r="FP229" s="56"/>
      <c r="FQ229" s="56"/>
      <c r="FS229" s="56"/>
      <c r="FV229" s="54"/>
      <c r="FW229" s="58"/>
      <c r="FX229" s="56"/>
      <c r="FY229" s="56"/>
      <c r="GA229" s="56"/>
      <c r="GD229" s="54"/>
      <c r="GE229" s="58"/>
      <c r="GF229" s="56"/>
      <c r="GG229" s="56"/>
      <c r="GI229" s="56"/>
      <c r="GL229" s="54"/>
      <c r="GM229" s="58"/>
      <c r="GN229" s="56"/>
      <c r="GO229" s="56"/>
      <c r="GQ229" s="56"/>
      <c r="GT229" s="54"/>
      <c r="GU229" s="58"/>
      <c r="GV229" s="56"/>
      <c r="GW229" s="56"/>
      <c r="GY229" s="56"/>
      <c r="HB229" s="54"/>
      <c r="HC229" s="58"/>
      <c r="HD229" s="56"/>
      <c r="HE229" s="56"/>
      <c r="HG229" s="56"/>
      <c r="HJ229" s="54"/>
      <c r="HK229" s="58"/>
      <c r="HL229" s="56"/>
      <c r="HM229" s="56"/>
      <c r="HO229" s="56"/>
      <c r="HR229" s="54"/>
      <c r="HS229" s="58"/>
      <c r="HT229" s="56"/>
      <c r="HU229" s="56"/>
      <c r="HW229" s="56"/>
      <c r="HZ229" s="54"/>
      <c r="IA229" s="58"/>
      <c r="IB229" s="56"/>
      <c r="IC229" s="56"/>
      <c r="IE229" s="56"/>
      <c r="IH229" s="54"/>
      <c r="II229" s="58"/>
      <c r="IJ229" s="56"/>
      <c r="IK229" s="56"/>
      <c r="IM229" s="56"/>
      <c r="IP229" s="54"/>
      <c r="IQ229" s="58"/>
      <c r="IR229" s="56"/>
      <c r="IS229" s="56"/>
      <c r="IU229" s="56"/>
    </row>
    <row r="230" s="52" customFormat="1" ht="19.7" customHeight="1">
      <c r="B230" s="54"/>
      <c r="C230" s="58"/>
      <c r="D230" s="56"/>
      <c r="E230" s="56"/>
      <c r="F230" s="57"/>
      <c r="G230" s="56">
        <f>G229-D230+E230</f>
        <v>58387.2</v>
      </c>
      <c r="H230" s="49"/>
      <c r="K230" s="58"/>
      <c r="L230" s="56"/>
      <c r="M230" s="56"/>
      <c r="O230" s="56"/>
      <c r="R230" s="54"/>
      <c r="S230" s="58"/>
      <c r="T230" s="56"/>
      <c r="U230" s="56"/>
      <c r="W230" s="56"/>
      <c r="Z230" s="54"/>
      <c r="AA230" s="58"/>
      <c r="AB230" s="56"/>
      <c r="AC230" s="56"/>
      <c r="AE230" s="56"/>
      <c r="AH230" s="54"/>
      <c r="AI230" s="58"/>
      <c r="AJ230" s="56"/>
      <c r="AK230" s="56"/>
      <c r="AM230" s="56"/>
      <c r="AP230" s="54"/>
      <c r="AQ230" s="58"/>
      <c r="AR230" s="56"/>
      <c r="AS230" s="56"/>
      <c r="AU230" s="56"/>
      <c r="AX230" s="54"/>
      <c r="AY230" s="58"/>
      <c r="AZ230" s="56"/>
      <c r="BA230" s="56"/>
      <c r="BC230" s="56"/>
      <c r="BF230" s="54"/>
      <c r="BG230" s="58"/>
      <c r="BH230" s="56"/>
      <c r="BI230" s="56"/>
      <c r="BK230" s="56"/>
      <c r="BN230" s="54"/>
      <c r="BO230" s="58"/>
      <c r="BP230" s="56"/>
      <c r="BQ230" s="56"/>
      <c r="BS230" s="56"/>
      <c r="BV230" s="54"/>
      <c r="BW230" s="58"/>
      <c r="BX230" s="56"/>
      <c r="BY230" s="56"/>
      <c r="CA230" s="56"/>
      <c r="CD230" s="54"/>
      <c r="CE230" s="58"/>
      <c r="CF230" s="56"/>
      <c r="CG230" s="56"/>
      <c r="CI230" s="56"/>
      <c r="CL230" s="54"/>
      <c r="CM230" s="58"/>
      <c r="CN230" s="56"/>
      <c r="CO230" s="56"/>
      <c r="CQ230" s="56"/>
      <c r="CT230" s="54"/>
      <c r="CU230" s="58"/>
      <c r="CV230" s="56"/>
      <c r="CW230" s="56"/>
      <c r="CY230" s="56"/>
      <c r="DB230" s="54"/>
      <c r="DC230" s="58"/>
      <c r="DD230" s="56"/>
      <c r="DE230" s="56"/>
      <c r="DG230" s="56"/>
      <c r="DJ230" s="54"/>
      <c r="DK230" s="58"/>
      <c r="DL230" s="56"/>
      <c r="DM230" s="56"/>
      <c r="DO230" s="56"/>
      <c r="DR230" s="54"/>
      <c r="DS230" s="58"/>
      <c r="DT230" s="56"/>
      <c r="DU230" s="56"/>
      <c r="DW230" s="56"/>
      <c r="DZ230" s="54"/>
      <c r="EA230" s="58"/>
      <c r="EB230" s="56"/>
      <c r="EC230" s="56"/>
      <c r="EE230" s="56"/>
      <c r="EH230" s="54"/>
      <c r="EI230" s="58"/>
      <c r="EJ230" s="56"/>
      <c r="EK230" s="56"/>
      <c r="EM230" s="56"/>
      <c r="EP230" s="54"/>
      <c r="EQ230" s="58"/>
      <c r="ER230" s="56"/>
      <c r="ES230" s="56"/>
      <c r="EU230" s="56"/>
      <c r="EX230" s="54"/>
      <c r="EY230" s="58"/>
      <c r="EZ230" s="56"/>
      <c r="FA230" s="56"/>
      <c r="FC230" s="56"/>
      <c r="FF230" s="54"/>
      <c r="FG230" s="58"/>
      <c r="FH230" s="56"/>
      <c r="FI230" s="56"/>
      <c r="FK230" s="56"/>
      <c r="FN230" s="54"/>
      <c r="FO230" s="58"/>
      <c r="FP230" s="56"/>
      <c r="FQ230" s="56"/>
      <c r="FS230" s="56"/>
      <c r="FV230" s="54"/>
      <c r="FW230" s="58"/>
      <c r="FX230" s="56"/>
      <c r="FY230" s="56"/>
      <c r="GA230" s="56"/>
      <c r="GD230" s="54"/>
      <c r="GE230" s="58"/>
      <c r="GF230" s="56"/>
      <c r="GG230" s="56"/>
      <c r="GI230" s="56"/>
      <c r="GL230" s="54"/>
      <c r="GM230" s="58"/>
      <c r="GN230" s="56"/>
      <c r="GO230" s="56"/>
      <c r="GQ230" s="56"/>
      <c r="GT230" s="54"/>
      <c r="GU230" s="58"/>
      <c r="GV230" s="56"/>
      <c r="GW230" s="56"/>
      <c r="GY230" s="56"/>
      <c r="HB230" s="54"/>
      <c r="HC230" s="58"/>
      <c r="HD230" s="56"/>
      <c r="HE230" s="56"/>
      <c r="HG230" s="56"/>
      <c r="HJ230" s="54"/>
      <c r="HK230" s="58"/>
      <c r="HL230" s="56"/>
      <c r="HM230" s="56"/>
      <c r="HO230" s="56"/>
      <c r="HR230" s="54"/>
      <c r="HS230" s="58"/>
      <c r="HT230" s="56"/>
      <c r="HU230" s="56"/>
      <c r="HW230" s="56"/>
      <c r="HZ230" s="54"/>
      <c r="IA230" s="58"/>
      <c r="IB230" s="56"/>
      <c r="IC230" s="56"/>
      <c r="IE230" s="56"/>
      <c r="IH230" s="54"/>
      <c r="II230" s="58"/>
      <c r="IJ230" s="56"/>
      <c r="IK230" s="56"/>
      <c r="IM230" s="56"/>
      <c r="IP230" s="54"/>
      <c r="IQ230" s="58"/>
      <c r="IR230" s="56"/>
      <c r="IS230" s="56"/>
      <c r="IU230" s="56"/>
    </row>
    <row r="231" s="52" customFormat="1" ht="19.7" customHeight="1">
      <c r="B231" s="54"/>
      <c r="C231" s="58"/>
      <c r="D231" s="56"/>
      <c r="E231" s="56"/>
      <c r="F231" s="57"/>
      <c r="G231" s="56">
        <f>G230-D231+E231</f>
        <v>58387.2</v>
      </c>
      <c r="H231" s="49"/>
      <c r="J231" s="54"/>
      <c r="K231" s="58"/>
      <c r="L231" s="56"/>
      <c r="M231" s="56"/>
      <c r="O231" s="56"/>
      <c r="R231" s="54"/>
      <c r="S231" s="58"/>
      <c r="T231" s="56"/>
      <c r="U231" s="56"/>
      <c r="W231" s="56"/>
      <c r="Z231" s="54"/>
      <c r="AA231" s="58"/>
      <c r="AB231" s="56"/>
      <c r="AC231" s="56"/>
      <c r="AE231" s="56"/>
      <c r="AH231" s="54"/>
      <c r="AI231" s="58"/>
      <c r="AJ231" s="56"/>
      <c r="AK231" s="56"/>
      <c r="AM231" s="56"/>
      <c r="AP231" s="54"/>
      <c r="AQ231" s="58"/>
      <c r="AR231" s="56"/>
      <c r="AS231" s="56"/>
      <c r="AU231" s="56"/>
      <c r="AX231" s="54"/>
      <c r="AY231" s="58"/>
      <c r="AZ231" s="56"/>
      <c r="BA231" s="56"/>
      <c r="BC231" s="56"/>
      <c r="BF231" s="54"/>
      <c r="BG231" s="58"/>
      <c r="BH231" s="56"/>
      <c r="BI231" s="56"/>
      <c r="BK231" s="56"/>
      <c r="BN231" s="54"/>
      <c r="BO231" s="58"/>
      <c r="BP231" s="56"/>
      <c r="BQ231" s="56"/>
      <c r="BS231" s="56"/>
      <c r="BV231" s="54"/>
      <c r="BW231" s="58"/>
      <c r="BX231" s="56"/>
      <c r="BY231" s="56"/>
      <c r="CA231" s="56"/>
      <c r="CD231" s="54"/>
      <c r="CE231" s="58"/>
      <c r="CF231" s="56"/>
      <c r="CG231" s="56"/>
      <c r="CI231" s="56"/>
      <c r="CL231" s="54"/>
      <c r="CM231" s="58"/>
      <c r="CN231" s="56"/>
      <c r="CO231" s="56"/>
      <c r="CQ231" s="56"/>
      <c r="CT231" s="54"/>
      <c r="CU231" s="58"/>
      <c r="CV231" s="56"/>
      <c r="CW231" s="56"/>
      <c r="CY231" s="56"/>
      <c r="DB231" s="54"/>
      <c r="DC231" s="58"/>
      <c r="DD231" s="56"/>
      <c r="DE231" s="56"/>
      <c r="DG231" s="56"/>
      <c r="DJ231" s="54"/>
      <c r="DK231" s="58"/>
      <c r="DL231" s="56"/>
      <c r="DM231" s="56"/>
      <c r="DO231" s="56"/>
      <c r="DR231" s="54"/>
      <c r="DS231" s="58"/>
      <c r="DT231" s="56"/>
      <c r="DU231" s="56"/>
      <c r="DW231" s="56"/>
      <c r="DZ231" s="54"/>
      <c r="EA231" s="58"/>
      <c r="EB231" s="56"/>
      <c r="EC231" s="56"/>
      <c r="EE231" s="56"/>
      <c r="EH231" s="54"/>
      <c r="EI231" s="58"/>
      <c r="EJ231" s="56"/>
      <c r="EK231" s="56"/>
      <c r="EM231" s="56"/>
      <c r="EP231" s="54"/>
      <c r="EQ231" s="58"/>
      <c r="ER231" s="56"/>
      <c r="ES231" s="56"/>
      <c r="EU231" s="56"/>
      <c r="EX231" s="54"/>
      <c r="EY231" s="58"/>
      <c r="EZ231" s="56"/>
      <c r="FA231" s="56"/>
      <c r="FC231" s="56"/>
      <c r="FF231" s="54"/>
      <c r="FG231" s="58"/>
      <c r="FH231" s="56"/>
      <c r="FI231" s="56"/>
      <c r="FK231" s="56"/>
      <c r="FN231" s="54"/>
      <c r="FO231" s="58"/>
      <c r="FP231" s="56"/>
      <c r="FQ231" s="56"/>
      <c r="FS231" s="56"/>
      <c r="FV231" s="54"/>
      <c r="FW231" s="58"/>
      <c r="FX231" s="56"/>
      <c r="FY231" s="56"/>
      <c r="GA231" s="56"/>
      <c r="GD231" s="54"/>
      <c r="GE231" s="58"/>
      <c r="GF231" s="56"/>
      <c r="GG231" s="56"/>
      <c r="GI231" s="56"/>
      <c r="GL231" s="54"/>
      <c r="GM231" s="58"/>
      <c r="GN231" s="56"/>
      <c r="GO231" s="56"/>
      <c r="GQ231" s="56"/>
      <c r="GT231" s="54"/>
      <c r="GU231" s="58"/>
      <c r="GV231" s="56"/>
      <c r="GW231" s="56"/>
      <c r="GY231" s="56"/>
      <c r="HB231" s="54"/>
      <c r="HC231" s="58"/>
      <c r="HD231" s="56"/>
      <c r="HE231" s="56"/>
      <c r="HG231" s="56"/>
      <c r="HJ231" s="54"/>
      <c r="HK231" s="58"/>
      <c r="HL231" s="56"/>
      <c r="HM231" s="56"/>
      <c r="HO231" s="56"/>
      <c r="HR231" s="54"/>
      <c r="HS231" s="58"/>
      <c r="HT231" s="56"/>
      <c r="HU231" s="56"/>
      <c r="HW231" s="56"/>
      <c r="HZ231" s="54"/>
      <c r="IA231" s="58"/>
      <c r="IB231" s="56"/>
      <c r="IC231" s="56"/>
      <c r="IE231" s="56"/>
      <c r="IH231" s="54"/>
      <c r="II231" s="58"/>
      <c r="IJ231" s="56"/>
      <c r="IK231" s="56"/>
      <c r="IM231" s="56"/>
      <c r="IP231" s="54"/>
      <c r="IQ231" s="58"/>
      <c r="IR231" s="56"/>
      <c r="IS231" s="56"/>
      <c r="IU231" s="56"/>
    </row>
    <row r="232" s="52" customFormat="1" ht="19.7" customHeight="1">
      <c r="B232" s="54"/>
      <c r="C232" s="58"/>
      <c r="D232" s="56"/>
      <c r="E232" s="56"/>
      <c r="F232" s="57"/>
      <c r="G232" s="56">
        <f>G231-D232+E232</f>
        <v>58387.2</v>
      </c>
      <c r="H232" s="49"/>
      <c r="J232" s="54"/>
      <c r="K232" s="58"/>
      <c r="L232" s="56"/>
      <c r="M232" s="56"/>
      <c r="O232" s="56"/>
      <c r="R232" s="54"/>
      <c r="S232" s="58"/>
      <c r="T232" s="56"/>
      <c r="U232" s="56"/>
      <c r="W232" s="56"/>
      <c r="Z232" s="54"/>
      <c r="AA232" s="58"/>
      <c r="AB232" s="56"/>
      <c r="AC232" s="56"/>
      <c r="AE232" s="56"/>
      <c r="AH232" s="54"/>
      <c r="AI232" s="58"/>
      <c r="AJ232" s="56"/>
      <c r="AK232" s="56"/>
      <c r="AM232" s="56"/>
      <c r="AP232" s="54"/>
      <c r="AQ232" s="58"/>
      <c r="AR232" s="56"/>
      <c r="AS232" s="56"/>
      <c r="AU232" s="56"/>
      <c r="AX232" s="54"/>
      <c r="AY232" s="58"/>
      <c r="AZ232" s="56"/>
      <c r="BA232" s="56"/>
      <c r="BC232" s="56"/>
      <c r="BF232" s="54"/>
      <c r="BG232" s="58"/>
      <c r="BH232" s="56"/>
      <c r="BI232" s="56"/>
      <c r="BK232" s="56"/>
      <c r="BN232" s="54"/>
      <c r="BO232" s="58"/>
      <c r="BP232" s="56"/>
      <c r="BQ232" s="56"/>
      <c r="BS232" s="56"/>
      <c r="BV232" s="54"/>
      <c r="BW232" s="58"/>
      <c r="BX232" s="56"/>
      <c r="BY232" s="56"/>
      <c r="CA232" s="56"/>
      <c r="CD232" s="54"/>
      <c r="CE232" s="58"/>
      <c r="CF232" s="56"/>
      <c r="CG232" s="56"/>
      <c r="CI232" s="56"/>
      <c r="CL232" s="54"/>
      <c r="CM232" s="58"/>
      <c r="CN232" s="56"/>
      <c r="CO232" s="56"/>
      <c r="CQ232" s="56"/>
      <c r="CT232" s="54"/>
      <c r="CU232" s="58"/>
      <c r="CV232" s="56"/>
      <c r="CW232" s="56"/>
      <c r="CY232" s="56"/>
      <c r="DB232" s="54"/>
      <c r="DC232" s="58"/>
      <c r="DD232" s="56"/>
      <c r="DE232" s="56"/>
      <c r="DG232" s="56"/>
      <c r="DJ232" s="54"/>
      <c r="DK232" s="58"/>
      <c r="DL232" s="56"/>
      <c r="DM232" s="56"/>
      <c r="DO232" s="56"/>
      <c r="DR232" s="54"/>
      <c r="DS232" s="58"/>
      <c r="DT232" s="56"/>
      <c r="DU232" s="56"/>
      <c r="DW232" s="56"/>
      <c r="DZ232" s="54"/>
      <c r="EA232" s="58"/>
      <c r="EB232" s="56"/>
      <c r="EC232" s="56"/>
      <c r="EE232" s="56"/>
      <c r="EH232" s="54"/>
      <c r="EI232" s="58"/>
      <c r="EJ232" s="56"/>
      <c r="EK232" s="56"/>
      <c r="EM232" s="56"/>
      <c r="EP232" s="54"/>
      <c r="EQ232" s="58"/>
      <c r="ER232" s="56"/>
      <c r="ES232" s="56"/>
      <c r="EU232" s="56"/>
      <c r="EX232" s="54"/>
      <c r="EY232" s="58"/>
      <c r="EZ232" s="56"/>
      <c r="FA232" s="56"/>
      <c r="FC232" s="56"/>
      <c r="FF232" s="54"/>
      <c r="FG232" s="58"/>
      <c r="FH232" s="56"/>
      <c r="FI232" s="56"/>
      <c r="FK232" s="56"/>
      <c r="FN232" s="54"/>
      <c r="FO232" s="58"/>
      <c r="FP232" s="56"/>
      <c r="FQ232" s="56"/>
      <c r="FS232" s="56"/>
      <c r="FV232" s="54"/>
      <c r="FW232" s="58"/>
      <c r="FX232" s="56"/>
      <c r="FY232" s="56"/>
      <c r="GA232" s="56"/>
      <c r="GD232" s="54"/>
      <c r="GE232" s="58"/>
      <c r="GF232" s="56"/>
      <c r="GG232" s="56"/>
      <c r="GI232" s="56"/>
      <c r="GL232" s="54"/>
      <c r="GM232" s="58"/>
      <c r="GN232" s="56"/>
      <c r="GO232" s="56"/>
      <c r="GQ232" s="56"/>
      <c r="GT232" s="54"/>
      <c r="GU232" s="58"/>
      <c r="GV232" s="56"/>
      <c r="GW232" s="56"/>
      <c r="GY232" s="56"/>
      <c r="HB232" s="54"/>
      <c r="HC232" s="58"/>
      <c r="HD232" s="56"/>
      <c r="HE232" s="56"/>
      <c r="HG232" s="56"/>
      <c r="HJ232" s="54"/>
      <c r="HK232" s="58"/>
      <c r="HL232" s="56"/>
      <c r="HM232" s="56"/>
      <c r="HO232" s="56"/>
      <c r="HR232" s="54"/>
      <c r="HS232" s="58"/>
      <c r="HT232" s="56"/>
      <c r="HU232" s="56"/>
      <c r="HW232" s="56"/>
      <c r="HZ232" s="54"/>
      <c r="IA232" s="58"/>
      <c r="IB232" s="56"/>
      <c r="IC232" s="56"/>
      <c r="IE232" s="56"/>
      <c r="IH232" s="54"/>
      <c r="II232" s="58"/>
      <c r="IJ232" s="56"/>
      <c r="IK232" s="56"/>
      <c r="IM232" s="56"/>
      <c r="IP232" s="54"/>
      <c r="IQ232" s="58"/>
      <c r="IR232" s="56"/>
      <c r="IS232" s="56"/>
      <c r="IU232" s="56"/>
    </row>
    <row r="233" s="52" customFormat="1" ht="19.7" customHeight="1">
      <c r="B233" s="54"/>
      <c r="C233" s="58"/>
      <c r="D233" s="56"/>
      <c r="E233" s="56"/>
      <c r="F233" s="57"/>
      <c r="G233" s="56">
        <f>G232-D233+E233</f>
        <v>58387.2</v>
      </c>
      <c r="H233" s="49"/>
      <c r="J233" s="63"/>
      <c r="K233" s="58"/>
      <c r="L233" s="56"/>
      <c r="M233" s="56"/>
      <c r="O233" s="56"/>
      <c r="R233" s="54"/>
      <c r="S233" s="58"/>
      <c r="T233" s="56"/>
      <c r="U233" s="56"/>
      <c r="W233" s="56"/>
      <c r="Z233" s="54"/>
      <c r="AA233" s="58"/>
      <c r="AB233" s="56"/>
      <c r="AC233" s="56"/>
      <c r="AE233" s="56"/>
      <c r="AH233" s="54"/>
      <c r="AI233" s="58"/>
      <c r="AJ233" s="56"/>
      <c r="AK233" s="56"/>
      <c r="AM233" s="56"/>
      <c r="AP233" s="54"/>
      <c r="AQ233" s="58"/>
      <c r="AR233" s="56"/>
      <c r="AS233" s="56"/>
      <c r="AU233" s="56"/>
      <c r="AX233" s="54"/>
      <c r="AY233" s="58"/>
      <c r="AZ233" s="56"/>
      <c r="BA233" s="56"/>
      <c r="BC233" s="56"/>
      <c r="BF233" s="54"/>
      <c r="BG233" s="58"/>
      <c r="BH233" s="56"/>
      <c r="BI233" s="56"/>
      <c r="BK233" s="56"/>
      <c r="BN233" s="54"/>
      <c r="BO233" s="58"/>
      <c r="BP233" s="56"/>
      <c r="BQ233" s="56"/>
      <c r="BS233" s="56"/>
      <c r="BV233" s="54"/>
      <c r="BW233" s="58"/>
      <c r="BX233" s="56"/>
      <c r="BY233" s="56"/>
      <c r="CA233" s="56"/>
      <c r="CD233" s="54"/>
      <c r="CE233" s="58"/>
      <c r="CF233" s="56"/>
      <c r="CG233" s="56"/>
      <c r="CI233" s="56"/>
      <c r="CL233" s="54"/>
      <c r="CM233" s="58"/>
      <c r="CN233" s="56"/>
      <c r="CO233" s="56"/>
      <c r="CQ233" s="56"/>
      <c r="CT233" s="54"/>
      <c r="CU233" s="58"/>
      <c r="CV233" s="56"/>
      <c r="CW233" s="56"/>
      <c r="CY233" s="56"/>
      <c r="DB233" s="54"/>
      <c r="DC233" s="58"/>
      <c r="DD233" s="56"/>
      <c r="DE233" s="56"/>
      <c r="DG233" s="56"/>
      <c r="DJ233" s="54"/>
      <c r="DK233" s="58"/>
      <c r="DL233" s="56"/>
      <c r="DM233" s="56"/>
      <c r="DO233" s="56"/>
      <c r="DR233" s="54"/>
      <c r="DS233" s="58"/>
      <c r="DT233" s="56"/>
      <c r="DU233" s="56"/>
      <c r="DW233" s="56"/>
      <c r="DZ233" s="54"/>
      <c r="EA233" s="58"/>
      <c r="EB233" s="56"/>
      <c r="EC233" s="56"/>
      <c r="EE233" s="56"/>
      <c r="EH233" s="54"/>
      <c r="EI233" s="58"/>
      <c r="EJ233" s="56"/>
      <c r="EK233" s="56"/>
      <c r="EM233" s="56"/>
      <c r="EP233" s="54"/>
      <c r="EQ233" s="58"/>
      <c r="ER233" s="56"/>
      <c r="ES233" s="56"/>
      <c r="EU233" s="56"/>
      <c r="EX233" s="54"/>
      <c r="EY233" s="58"/>
      <c r="EZ233" s="56"/>
      <c r="FA233" s="56"/>
      <c r="FC233" s="56"/>
      <c r="FF233" s="54"/>
      <c r="FG233" s="58"/>
      <c r="FH233" s="56"/>
      <c r="FI233" s="56"/>
      <c r="FK233" s="56"/>
      <c r="FN233" s="54"/>
      <c r="FO233" s="58"/>
      <c r="FP233" s="56"/>
      <c r="FQ233" s="56"/>
      <c r="FS233" s="56"/>
      <c r="FV233" s="54"/>
      <c r="FW233" s="58"/>
      <c r="FX233" s="56"/>
      <c r="FY233" s="56"/>
      <c r="GA233" s="56"/>
      <c r="GD233" s="54"/>
      <c r="GE233" s="58"/>
      <c r="GF233" s="56"/>
      <c r="GG233" s="56"/>
      <c r="GI233" s="56"/>
      <c r="GL233" s="54"/>
      <c r="GM233" s="58"/>
      <c r="GN233" s="56"/>
      <c r="GO233" s="56"/>
      <c r="GQ233" s="56"/>
      <c r="GT233" s="54"/>
      <c r="GU233" s="58"/>
      <c r="GV233" s="56"/>
      <c r="GW233" s="56"/>
      <c r="GY233" s="56"/>
      <c r="HB233" s="54"/>
      <c r="HC233" s="58"/>
      <c r="HD233" s="56"/>
      <c r="HE233" s="56"/>
      <c r="HG233" s="56"/>
      <c r="HJ233" s="54"/>
      <c r="HK233" s="58"/>
      <c r="HL233" s="56"/>
      <c r="HM233" s="56"/>
      <c r="HO233" s="56"/>
      <c r="HR233" s="54"/>
      <c r="HS233" s="58"/>
      <c r="HT233" s="56"/>
      <c r="HU233" s="56"/>
      <c r="HW233" s="56"/>
      <c r="HZ233" s="54"/>
      <c r="IA233" s="58"/>
      <c r="IB233" s="56"/>
      <c r="IC233" s="56"/>
      <c r="IE233" s="56"/>
      <c r="IH233" s="54"/>
      <c r="II233" s="58"/>
      <c r="IJ233" s="56"/>
      <c r="IK233" s="56"/>
      <c r="IM233" s="56"/>
      <c r="IP233" s="54"/>
      <c r="IQ233" s="58"/>
      <c r="IR233" s="56"/>
      <c r="IS233" s="56"/>
      <c r="IU233" s="56"/>
    </row>
    <row r="234" s="52" customFormat="1" ht="19.7" customHeight="1">
      <c r="B234" s="54"/>
      <c r="C234" s="58"/>
      <c r="D234" s="56"/>
      <c r="E234" s="56"/>
      <c r="F234" s="57"/>
      <c r="G234" s="56">
        <f>G233-D234+E234</f>
        <v>58387.2</v>
      </c>
      <c r="H234" s="49"/>
      <c r="J234" s="63"/>
      <c r="K234" s="58"/>
      <c r="L234" s="56"/>
      <c r="M234" s="56"/>
      <c r="O234" s="56"/>
      <c r="R234" s="54"/>
      <c r="S234" s="58"/>
      <c r="T234" s="56"/>
      <c r="U234" s="56"/>
      <c r="W234" s="56"/>
      <c r="Z234" s="54"/>
      <c r="AA234" s="58"/>
      <c r="AB234" s="56"/>
      <c r="AC234" s="56"/>
      <c r="AE234" s="56"/>
      <c r="AH234" s="54"/>
      <c r="AI234" s="58"/>
      <c r="AJ234" s="56"/>
      <c r="AK234" s="56"/>
      <c r="AM234" s="56"/>
      <c r="AP234" s="54"/>
      <c r="AQ234" s="58"/>
      <c r="AR234" s="56"/>
      <c r="AS234" s="56"/>
      <c r="AU234" s="56"/>
      <c r="AX234" s="54"/>
      <c r="AY234" s="58"/>
      <c r="AZ234" s="56"/>
      <c r="BA234" s="56"/>
      <c r="BC234" s="56"/>
      <c r="BF234" s="54"/>
      <c r="BG234" s="58"/>
      <c r="BH234" s="56"/>
      <c r="BI234" s="56"/>
      <c r="BK234" s="56"/>
      <c r="BN234" s="54"/>
      <c r="BO234" s="58"/>
      <c r="BP234" s="56"/>
      <c r="BQ234" s="56"/>
      <c r="BS234" s="56"/>
      <c r="BV234" s="54"/>
      <c r="BW234" s="58"/>
      <c r="BX234" s="56"/>
      <c r="BY234" s="56"/>
      <c r="CA234" s="56"/>
      <c r="CD234" s="54"/>
      <c r="CE234" s="58"/>
      <c r="CF234" s="56"/>
      <c r="CG234" s="56"/>
      <c r="CI234" s="56"/>
      <c r="CL234" s="54"/>
      <c r="CM234" s="58"/>
      <c r="CN234" s="56"/>
      <c r="CO234" s="56"/>
      <c r="CQ234" s="56"/>
      <c r="CT234" s="54"/>
      <c r="CU234" s="58"/>
      <c r="CV234" s="56"/>
      <c r="CW234" s="56"/>
      <c r="CY234" s="56"/>
      <c r="DB234" s="54"/>
      <c r="DC234" s="58"/>
      <c r="DD234" s="56"/>
      <c r="DE234" s="56"/>
      <c r="DG234" s="56"/>
      <c r="DJ234" s="54"/>
      <c r="DK234" s="58"/>
      <c r="DL234" s="56"/>
      <c r="DM234" s="56"/>
      <c r="DO234" s="56"/>
      <c r="DR234" s="54"/>
      <c r="DS234" s="58"/>
      <c r="DT234" s="56"/>
      <c r="DU234" s="56"/>
      <c r="DW234" s="56"/>
      <c r="DZ234" s="54"/>
      <c r="EA234" s="58"/>
      <c r="EB234" s="56"/>
      <c r="EC234" s="56"/>
      <c r="EE234" s="56"/>
      <c r="EH234" s="54"/>
      <c r="EI234" s="58"/>
      <c r="EJ234" s="56"/>
      <c r="EK234" s="56"/>
      <c r="EM234" s="56"/>
      <c r="EP234" s="54"/>
      <c r="EQ234" s="58"/>
      <c r="ER234" s="56"/>
      <c r="ES234" s="56"/>
      <c r="EU234" s="56"/>
      <c r="EX234" s="54"/>
      <c r="EY234" s="58"/>
      <c r="EZ234" s="56"/>
      <c r="FA234" s="56"/>
      <c r="FC234" s="56"/>
      <c r="FF234" s="54"/>
      <c r="FG234" s="58"/>
      <c r="FH234" s="56"/>
      <c r="FI234" s="56"/>
      <c r="FK234" s="56"/>
      <c r="FN234" s="54"/>
      <c r="FO234" s="58"/>
      <c r="FP234" s="56"/>
      <c r="FQ234" s="56"/>
      <c r="FS234" s="56"/>
      <c r="FV234" s="54"/>
      <c r="FW234" s="58"/>
      <c r="FX234" s="56"/>
      <c r="FY234" s="56"/>
      <c r="GA234" s="56"/>
      <c r="GD234" s="54"/>
      <c r="GE234" s="58"/>
      <c r="GF234" s="56"/>
      <c r="GG234" s="56"/>
      <c r="GI234" s="56"/>
      <c r="GL234" s="54"/>
      <c r="GM234" s="58"/>
      <c r="GN234" s="56"/>
      <c r="GO234" s="56"/>
      <c r="GQ234" s="56"/>
      <c r="GT234" s="54"/>
      <c r="GU234" s="58"/>
      <c r="GV234" s="56"/>
      <c r="GW234" s="56"/>
      <c r="GY234" s="56"/>
      <c r="HB234" s="54"/>
      <c r="HC234" s="58"/>
      <c r="HD234" s="56"/>
      <c r="HE234" s="56"/>
      <c r="HG234" s="56"/>
      <c r="HJ234" s="54"/>
      <c r="HK234" s="58"/>
      <c r="HL234" s="56"/>
      <c r="HM234" s="56"/>
      <c r="HO234" s="56"/>
      <c r="HR234" s="54"/>
      <c r="HS234" s="58"/>
      <c r="HT234" s="56"/>
      <c r="HU234" s="56"/>
      <c r="HW234" s="56"/>
      <c r="HZ234" s="54"/>
      <c r="IA234" s="58"/>
      <c r="IB234" s="56"/>
      <c r="IC234" s="56"/>
      <c r="IE234" s="56"/>
      <c r="IH234" s="54"/>
      <c r="II234" s="58"/>
      <c r="IJ234" s="56"/>
      <c r="IK234" s="56"/>
      <c r="IM234" s="56"/>
      <c r="IP234" s="54"/>
      <c r="IQ234" s="58"/>
      <c r="IR234" s="56"/>
      <c r="IS234" s="56"/>
      <c r="IU234" s="56"/>
    </row>
    <row r="235" s="52" customFormat="1" ht="19.7" customHeight="1">
      <c r="B235" s="54"/>
      <c r="C235" s="58"/>
      <c r="D235" s="56"/>
      <c r="E235" s="56"/>
      <c r="F235" s="57"/>
      <c r="G235" s="56">
        <f>G234-D235+E235</f>
        <v>58387.2</v>
      </c>
      <c r="H235" s="49"/>
      <c r="J235" s="54"/>
      <c r="K235" s="58"/>
      <c r="L235" s="56"/>
      <c r="M235" s="56"/>
      <c r="O235" s="56"/>
      <c r="R235" s="54"/>
      <c r="S235" s="58"/>
      <c r="T235" s="56"/>
      <c r="U235" s="56"/>
      <c r="W235" s="56"/>
      <c r="Z235" s="54"/>
      <c r="AA235" s="58"/>
      <c r="AB235" s="56"/>
      <c r="AC235" s="56"/>
      <c r="AE235" s="56"/>
      <c r="AH235" s="54"/>
      <c r="AI235" s="58"/>
      <c r="AJ235" s="56"/>
      <c r="AK235" s="56"/>
      <c r="AM235" s="56"/>
      <c r="AP235" s="54"/>
      <c r="AQ235" s="58"/>
      <c r="AR235" s="56"/>
      <c r="AS235" s="56"/>
      <c r="AU235" s="56"/>
      <c r="AX235" s="54"/>
      <c r="AY235" s="58"/>
      <c r="AZ235" s="56"/>
      <c r="BA235" s="56"/>
      <c r="BC235" s="56"/>
      <c r="BF235" s="54"/>
      <c r="BG235" s="58"/>
      <c r="BH235" s="56"/>
      <c r="BI235" s="56"/>
      <c r="BK235" s="56"/>
      <c r="BN235" s="54"/>
      <c r="BO235" s="58"/>
      <c r="BP235" s="56"/>
      <c r="BQ235" s="56"/>
      <c r="BS235" s="56"/>
      <c r="BV235" s="54"/>
      <c r="BW235" s="58"/>
      <c r="BX235" s="56"/>
      <c r="BY235" s="56"/>
      <c r="CA235" s="56"/>
      <c r="CD235" s="54"/>
      <c r="CE235" s="58"/>
      <c r="CF235" s="56"/>
      <c r="CG235" s="56"/>
      <c r="CI235" s="56"/>
      <c r="CL235" s="54"/>
      <c r="CM235" s="58"/>
      <c r="CN235" s="56"/>
      <c r="CO235" s="56"/>
      <c r="CQ235" s="56"/>
      <c r="CT235" s="54"/>
      <c r="CU235" s="58"/>
      <c r="CV235" s="56"/>
      <c r="CW235" s="56"/>
      <c r="CY235" s="56"/>
      <c r="DB235" s="54"/>
      <c r="DC235" s="58"/>
      <c r="DD235" s="56"/>
      <c r="DE235" s="56"/>
      <c r="DG235" s="56"/>
      <c r="DJ235" s="54"/>
      <c r="DK235" s="58"/>
      <c r="DL235" s="56"/>
      <c r="DM235" s="56"/>
      <c r="DO235" s="56"/>
      <c r="DR235" s="54"/>
      <c r="DS235" s="58"/>
      <c r="DT235" s="56"/>
      <c r="DU235" s="56"/>
      <c r="DW235" s="56"/>
      <c r="DZ235" s="54"/>
      <c r="EA235" s="58"/>
      <c r="EB235" s="56"/>
      <c r="EC235" s="56"/>
      <c r="EE235" s="56"/>
      <c r="EH235" s="54"/>
      <c r="EI235" s="58"/>
      <c r="EJ235" s="56"/>
      <c r="EK235" s="56"/>
      <c r="EM235" s="56"/>
      <c r="EP235" s="54"/>
      <c r="EQ235" s="58"/>
      <c r="ER235" s="56"/>
      <c r="ES235" s="56"/>
      <c r="EU235" s="56"/>
      <c r="EX235" s="54"/>
      <c r="EY235" s="58"/>
      <c r="EZ235" s="56"/>
      <c r="FA235" s="56"/>
      <c r="FC235" s="56"/>
      <c r="FF235" s="54"/>
      <c r="FG235" s="58"/>
      <c r="FH235" s="56"/>
      <c r="FI235" s="56"/>
      <c r="FK235" s="56"/>
      <c r="FN235" s="54"/>
      <c r="FO235" s="58"/>
      <c r="FP235" s="56"/>
      <c r="FQ235" s="56"/>
      <c r="FS235" s="56"/>
      <c r="FV235" s="54"/>
      <c r="FW235" s="58"/>
      <c r="FX235" s="56"/>
      <c r="FY235" s="56"/>
      <c r="GA235" s="56"/>
      <c r="GD235" s="54"/>
      <c r="GE235" s="58"/>
      <c r="GF235" s="56"/>
      <c r="GG235" s="56"/>
      <c r="GI235" s="56"/>
      <c r="GL235" s="54"/>
      <c r="GM235" s="58"/>
      <c r="GN235" s="56"/>
      <c r="GO235" s="56"/>
      <c r="GQ235" s="56"/>
      <c r="GT235" s="54"/>
      <c r="GU235" s="58"/>
      <c r="GV235" s="56"/>
      <c r="GW235" s="56"/>
      <c r="GY235" s="56"/>
      <c r="HB235" s="54"/>
      <c r="HC235" s="58"/>
      <c r="HD235" s="56"/>
      <c r="HE235" s="56"/>
      <c r="HG235" s="56"/>
      <c r="HJ235" s="54"/>
      <c r="HK235" s="58"/>
      <c r="HL235" s="56"/>
      <c r="HM235" s="56"/>
      <c r="HO235" s="56"/>
      <c r="HR235" s="54"/>
      <c r="HS235" s="58"/>
      <c r="HT235" s="56"/>
      <c r="HU235" s="56"/>
      <c r="HW235" s="56"/>
      <c r="HZ235" s="54"/>
      <c r="IA235" s="58"/>
      <c r="IB235" s="56"/>
      <c r="IC235" s="56"/>
      <c r="IE235" s="56"/>
      <c r="IH235" s="54"/>
      <c r="II235" s="58"/>
      <c r="IJ235" s="56"/>
      <c r="IK235" s="56"/>
      <c r="IM235" s="56"/>
      <c r="IP235" s="54"/>
      <c r="IQ235" s="58"/>
      <c r="IR235" s="56"/>
      <c r="IS235" s="56"/>
      <c r="IU235" s="56"/>
    </row>
    <row r="236" s="52" customFormat="1" ht="19.7" customHeight="1">
      <c r="B236" s="54"/>
      <c r="C236" s="58"/>
      <c r="D236" s="56"/>
      <c r="E236" s="56"/>
      <c r="F236" s="57"/>
      <c r="G236" s="56">
        <f>G235-D236+E236</f>
        <v>58387.2</v>
      </c>
      <c r="H236" s="49"/>
      <c r="J236" s="54"/>
      <c r="K236" s="58"/>
      <c r="L236" s="56"/>
      <c r="M236" s="56"/>
      <c r="O236" s="56"/>
      <c r="R236" s="54"/>
      <c r="S236" s="58"/>
      <c r="T236" s="56"/>
      <c r="U236" s="56"/>
      <c r="W236" s="56"/>
      <c r="Z236" s="54"/>
      <c r="AA236" s="58"/>
      <c r="AB236" s="56"/>
      <c r="AC236" s="56"/>
      <c r="AE236" s="56"/>
      <c r="AH236" s="54"/>
      <c r="AI236" s="58"/>
      <c r="AJ236" s="56"/>
      <c r="AK236" s="56"/>
      <c r="AM236" s="56"/>
      <c r="AP236" s="54"/>
      <c r="AQ236" s="58"/>
      <c r="AR236" s="56"/>
      <c r="AS236" s="56"/>
      <c r="AU236" s="56"/>
      <c r="AX236" s="54"/>
      <c r="AY236" s="58"/>
      <c r="AZ236" s="56"/>
      <c r="BA236" s="56"/>
      <c r="BC236" s="56"/>
      <c r="BF236" s="54"/>
      <c r="BG236" s="58"/>
      <c r="BH236" s="56"/>
      <c r="BI236" s="56"/>
      <c r="BK236" s="56"/>
      <c r="BN236" s="54"/>
      <c r="BO236" s="58"/>
      <c r="BP236" s="56"/>
      <c r="BQ236" s="56"/>
      <c r="BS236" s="56"/>
      <c r="BV236" s="54"/>
      <c r="BW236" s="58"/>
      <c r="BX236" s="56"/>
      <c r="BY236" s="56"/>
      <c r="CA236" s="56"/>
      <c r="CD236" s="54"/>
      <c r="CE236" s="58"/>
      <c r="CF236" s="56"/>
      <c r="CG236" s="56"/>
      <c r="CI236" s="56"/>
      <c r="CL236" s="54"/>
      <c r="CM236" s="58"/>
      <c r="CN236" s="56"/>
      <c r="CO236" s="56"/>
      <c r="CQ236" s="56"/>
      <c r="CT236" s="54"/>
      <c r="CU236" s="58"/>
      <c r="CV236" s="56"/>
      <c r="CW236" s="56"/>
      <c r="CY236" s="56"/>
      <c r="DB236" s="54"/>
      <c r="DC236" s="58"/>
      <c r="DD236" s="56"/>
      <c r="DE236" s="56"/>
      <c r="DG236" s="56"/>
      <c r="DJ236" s="54"/>
      <c r="DK236" s="58"/>
      <c r="DL236" s="56"/>
      <c r="DM236" s="56"/>
      <c r="DO236" s="56"/>
      <c r="DR236" s="54"/>
      <c r="DS236" s="58"/>
      <c r="DT236" s="56"/>
      <c r="DU236" s="56"/>
      <c r="DW236" s="56"/>
      <c r="DZ236" s="54"/>
      <c r="EA236" s="58"/>
      <c r="EB236" s="56"/>
      <c r="EC236" s="56"/>
      <c r="EE236" s="56"/>
      <c r="EH236" s="54"/>
      <c r="EI236" s="58"/>
      <c r="EJ236" s="56"/>
      <c r="EK236" s="56"/>
      <c r="EM236" s="56"/>
      <c r="EP236" s="54"/>
      <c r="EQ236" s="58"/>
      <c r="ER236" s="56"/>
      <c r="ES236" s="56"/>
      <c r="EU236" s="56"/>
      <c r="EX236" s="54"/>
      <c r="EY236" s="58"/>
      <c r="EZ236" s="56"/>
      <c r="FA236" s="56"/>
      <c r="FC236" s="56"/>
      <c r="FF236" s="54"/>
      <c r="FG236" s="58"/>
      <c r="FH236" s="56"/>
      <c r="FI236" s="56"/>
      <c r="FK236" s="56"/>
      <c r="FN236" s="54"/>
      <c r="FO236" s="58"/>
      <c r="FP236" s="56"/>
      <c r="FQ236" s="56"/>
      <c r="FS236" s="56"/>
      <c r="FV236" s="54"/>
      <c r="FW236" s="58"/>
      <c r="FX236" s="56"/>
      <c r="FY236" s="56"/>
      <c r="GA236" s="56"/>
      <c r="GD236" s="54"/>
      <c r="GE236" s="58"/>
      <c r="GF236" s="56"/>
      <c r="GG236" s="56"/>
      <c r="GI236" s="56"/>
      <c r="GL236" s="54"/>
      <c r="GM236" s="58"/>
      <c r="GN236" s="56"/>
      <c r="GO236" s="56"/>
      <c r="GQ236" s="56"/>
      <c r="GT236" s="54"/>
      <c r="GU236" s="58"/>
      <c r="GV236" s="56"/>
      <c r="GW236" s="56"/>
      <c r="GY236" s="56"/>
      <c r="HB236" s="54"/>
      <c r="HC236" s="58"/>
      <c r="HD236" s="56"/>
      <c r="HE236" s="56"/>
      <c r="HG236" s="56"/>
      <c r="HJ236" s="54"/>
      <c r="HK236" s="58"/>
      <c r="HL236" s="56"/>
      <c r="HM236" s="56"/>
      <c r="HO236" s="56"/>
      <c r="HR236" s="54"/>
      <c r="HS236" s="58"/>
      <c r="HT236" s="56"/>
      <c r="HU236" s="56"/>
      <c r="HW236" s="56"/>
      <c r="HZ236" s="54"/>
      <c r="IA236" s="58"/>
      <c r="IB236" s="56"/>
      <c r="IC236" s="56"/>
      <c r="IE236" s="56"/>
      <c r="IH236" s="54"/>
      <c r="II236" s="58"/>
      <c r="IJ236" s="56"/>
      <c r="IK236" s="56"/>
      <c r="IM236" s="56"/>
      <c r="IP236" s="54"/>
      <c r="IQ236" s="58"/>
      <c r="IR236" s="56"/>
      <c r="IS236" s="56"/>
      <c r="IU236" s="56"/>
    </row>
    <row r="237" s="52" customFormat="1" ht="19.7" customHeight="1">
      <c r="B237" s="54"/>
      <c r="C237" s="58"/>
      <c r="D237" s="56"/>
      <c r="E237" s="56"/>
      <c r="F237" s="57"/>
      <c r="G237" s="56">
        <f>G236-D237+E237</f>
        <v>58387.2</v>
      </c>
      <c r="H237" s="49"/>
      <c r="J237" s="54"/>
      <c r="K237" s="58"/>
      <c r="L237" s="56"/>
      <c r="M237" s="56"/>
      <c r="O237" s="56"/>
      <c r="R237" s="54"/>
      <c r="S237" s="58"/>
      <c r="T237" s="56"/>
      <c r="U237" s="56"/>
      <c r="W237" s="56"/>
      <c r="Z237" s="54"/>
      <c r="AA237" s="58"/>
      <c r="AB237" s="56"/>
      <c r="AC237" s="56"/>
      <c r="AE237" s="56"/>
      <c r="AH237" s="54"/>
      <c r="AI237" s="58"/>
      <c r="AJ237" s="56"/>
      <c r="AK237" s="56"/>
      <c r="AM237" s="56"/>
      <c r="AP237" s="54"/>
      <c r="AQ237" s="58"/>
      <c r="AR237" s="56"/>
      <c r="AS237" s="56"/>
      <c r="AU237" s="56"/>
      <c r="AX237" s="54"/>
      <c r="AY237" s="58"/>
      <c r="AZ237" s="56"/>
      <c r="BA237" s="56"/>
      <c r="BC237" s="56"/>
      <c r="BF237" s="54"/>
      <c r="BG237" s="58"/>
      <c r="BH237" s="56"/>
      <c r="BI237" s="56"/>
      <c r="BK237" s="56"/>
      <c r="BN237" s="54"/>
      <c r="BO237" s="58"/>
      <c r="BP237" s="56"/>
      <c r="BQ237" s="56"/>
      <c r="BS237" s="56"/>
      <c r="BV237" s="54"/>
      <c r="BW237" s="58"/>
      <c r="BX237" s="56"/>
      <c r="BY237" s="56"/>
      <c r="CA237" s="56"/>
      <c r="CD237" s="54"/>
      <c r="CE237" s="58"/>
      <c r="CF237" s="56"/>
      <c r="CG237" s="56"/>
      <c r="CI237" s="56"/>
      <c r="CL237" s="54"/>
      <c r="CM237" s="58"/>
      <c r="CN237" s="56"/>
      <c r="CO237" s="56"/>
      <c r="CQ237" s="56"/>
      <c r="CT237" s="54"/>
      <c r="CU237" s="58"/>
      <c r="CV237" s="56"/>
      <c r="CW237" s="56"/>
      <c r="CY237" s="56"/>
      <c r="DB237" s="54"/>
      <c r="DC237" s="58"/>
      <c r="DD237" s="56"/>
      <c r="DE237" s="56"/>
      <c r="DG237" s="56"/>
      <c r="DJ237" s="54"/>
      <c r="DK237" s="58"/>
      <c r="DL237" s="56"/>
      <c r="DM237" s="56"/>
      <c r="DO237" s="56"/>
      <c r="DR237" s="54"/>
      <c r="DS237" s="58"/>
      <c r="DT237" s="56"/>
      <c r="DU237" s="56"/>
      <c r="DW237" s="56"/>
      <c r="DZ237" s="54"/>
      <c r="EA237" s="58"/>
      <c r="EB237" s="56"/>
      <c r="EC237" s="56"/>
      <c r="EE237" s="56"/>
      <c r="EH237" s="54"/>
      <c r="EI237" s="58"/>
      <c r="EJ237" s="56"/>
      <c r="EK237" s="56"/>
      <c r="EM237" s="56"/>
      <c r="EP237" s="54"/>
      <c r="EQ237" s="58"/>
      <c r="ER237" s="56"/>
      <c r="ES237" s="56"/>
      <c r="EU237" s="56"/>
      <c r="EX237" s="54"/>
      <c r="EY237" s="58"/>
      <c r="EZ237" s="56"/>
      <c r="FA237" s="56"/>
      <c r="FC237" s="56"/>
      <c r="FF237" s="54"/>
      <c r="FG237" s="58"/>
      <c r="FH237" s="56"/>
      <c r="FI237" s="56"/>
      <c r="FK237" s="56"/>
      <c r="FN237" s="54"/>
      <c r="FO237" s="58"/>
      <c r="FP237" s="56"/>
      <c r="FQ237" s="56"/>
      <c r="FS237" s="56"/>
      <c r="FV237" s="54"/>
      <c r="FW237" s="58"/>
      <c r="FX237" s="56"/>
      <c r="FY237" s="56"/>
      <c r="GA237" s="56"/>
      <c r="GD237" s="54"/>
      <c r="GE237" s="58"/>
      <c r="GF237" s="56"/>
      <c r="GG237" s="56"/>
      <c r="GI237" s="56"/>
      <c r="GL237" s="54"/>
      <c r="GM237" s="58"/>
      <c r="GN237" s="56"/>
      <c r="GO237" s="56"/>
      <c r="GQ237" s="56"/>
      <c r="GT237" s="54"/>
      <c r="GU237" s="58"/>
      <c r="GV237" s="56"/>
      <c r="GW237" s="56"/>
      <c r="GY237" s="56"/>
      <c r="HB237" s="54"/>
      <c r="HC237" s="58"/>
      <c r="HD237" s="56"/>
      <c r="HE237" s="56"/>
      <c r="HG237" s="56"/>
      <c r="HJ237" s="54"/>
      <c r="HK237" s="58"/>
      <c r="HL237" s="56"/>
      <c r="HM237" s="56"/>
      <c r="HO237" s="56"/>
      <c r="HR237" s="54"/>
      <c r="HS237" s="58"/>
      <c r="HT237" s="56"/>
      <c r="HU237" s="56"/>
      <c r="HW237" s="56"/>
      <c r="HZ237" s="54"/>
      <c r="IA237" s="58"/>
      <c r="IB237" s="56"/>
      <c r="IC237" s="56"/>
      <c r="IE237" s="56"/>
      <c r="IH237" s="54"/>
      <c r="II237" s="58"/>
      <c r="IJ237" s="56"/>
      <c r="IK237" s="56"/>
      <c r="IM237" s="56"/>
      <c r="IP237" s="54"/>
      <c r="IQ237" s="58"/>
      <c r="IR237" s="56"/>
      <c r="IS237" s="56"/>
      <c r="IU237" s="56"/>
    </row>
    <row r="238" s="52" customFormat="1" ht="19.7" customHeight="1">
      <c r="B238" s="54"/>
      <c r="C238" s="58"/>
      <c r="D238" s="56"/>
      <c r="E238" s="56"/>
      <c r="F238" s="57"/>
      <c r="G238" s="56">
        <f>G237-D238+E238</f>
        <v>58387.2</v>
      </c>
      <c r="H238" s="49"/>
      <c r="J238" s="54"/>
      <c r="K238" s="58"/>
      <c r="L238" s="56"/>
      <c r="M238" s="56"/>
      <c r="O238" s="56"/>
      <c r="R238" s="54"/>
      <c r="S238" s="58"/>
      <c r="T238" s="56"/>
      <c r="U238" s="56"/>
      <c r="W238" s="56"/>
      <c r="Z238" s="54"/>
      <c r="AA238" s="58"/>
      <c r="AB238" s="56"/>
      <c r="AC238" s="56"/>
      <c r="AE238" s="56"/>
      <c r="AH238" s="54"/>
      <c r="AI238" s="58"/>
      <c r="AJ238" s="56"/>
      <c r="AK238" s="56"/>
      <c r="AM238" s="56"/>
      <c r="AP238" s="54"/>
      <c r="AQ238" s="58"/>
      <c r="AR238" s="56"/>
      <c r="AS238" s="56"/>
      <c r="AU238" s="56"/>
      <c r="AX238" s="54"/>
      <c r="AY238" s="58"/>
      <c r="AZ238" s="56"/>
      <c r="BA238" s="56"/>
      <c r="BC238" s="56"/>
      <c r="BF238" s="54"/>
      <c r="BG238" s="58"/>
      <c r="BH238" s="56"/>
      <c r="BI238" s="56"/>
      <c r="BK238" s="56"/>
      <c r="BN238" s="54"/>
      <c r="BO238" s="58"/>
      <c r="BP238" s="56"/>
      <c r="BQ238" s="56"/>
      <c r="BS238" s="56"/>
      <c r="BV238" s="54"/>
      <c r="BW238" s="58"/>
      <c r="BX238" s="56"/>
      <c r="BY238" s="56"/>
      <c r="CA238" s="56"/>
      <c r="CD238" s="54"/>
      <c r="CE238" s="58"/>
      <c r="CF238" s="56"/>
      <c r="CG238" s="56"/>
      <c r="CI238" s="56"/>
      <c r="CL238" s="54"/>
      <c r="CM238" s="58"/>
      <c r="CN238" s="56"/>
      <c r="CO238" s="56"/>
      <c r="CQ238" s="56"/>
      <c r="CT238" s="54"/>
      <c r="CU238" s="58"/>
      <c r="CV238" s="56"/>
      <c r="CW238" s="56"/>
      <c r="CY238" s="56"/>
      <c r="DB238" s="54"/>
      <c r="DC238" s="58"/>
      <c r="DD238" s="56"/>
      <c r="DE238" s="56"/>
      <c r="DG238" s="56"/>
      <c r="DJ238" s="54"/>
      <c r="DK238" s="58"/>
      <c r="DL238" s="56"/>
      <c r="DM238" s="56"/>
      <c r="DO238" s="56"/>
      <c r="DR238" s="54"/>
      <c r="DS238" s="58"/>
      <c r="DT238" s="56"/>
      <c r="DU238" s="56"/>
      <c r="DW238" s="56"/>
      <c r="DZ238" s="54"/>
      <c r="EA238" s="58"/>
      <c r="EB238" s="56"/>
      <c r="EC238" s="56"/>
      <c r="EE238" s="56"/>
      <c r="EH238" s="54"/>
      <c r="EI238" s="58"/>
      <c r="EJ238" s="56"/>
      <c r="EK238" s="56"/>
      <c r="EM238" s="56"/>
      <c r="EP238" s="54"/>
      <c r="EQ238" s="58"/>
      <c r="ER238" s="56"/>
      <c r="ES238" s="56"/>
      <c r="EU238" s="56"/>
      <c r="EX238" s="54"/>
      <c r="EY238" s="58"/>
      <c r="EZ238" s="56"/>
      <c r="FA238" s="56"/>
      <c r="FC238" s="56"/>
      <c r="FF238" s="54"/>
      <c r="FG238" s="58"/>
      <c r="FH238" s="56"/>
      <c r="FI238" s="56"/>
      <c r="FK238" s="56"/>
      <c r="FN238" s="54"/>
      <c r="FO238" s="58"/>
      <c r="FP238" s="56"/>
      <c r="FQ238" s="56"/>
      <c r="FS238" s="56"/>
      <c r="FV238" s="54"/>
      <c r="FW238" s="58"/>
      <c r="FX238" s="56"/>
      <c r="FY238" s="56"/>
      <c r="GA238" s="56"/>
      <c r="GD238" s="54"/>
      <c r="GE238" s="58"/>
      <c r="GF238" s="56"/>
      <c r="GG238" s="56"/>
      <c r="GI238" s="56"/>
      <c r="GL238" s="54"/>
      <c r="GM238" s="58"/>
      <c r="GN238" s="56"/>
      <c r="GO238" s="56"/>
      <c r="GQ238" s="56"/>
      <c r="GT238" s="54"/>
      <c r="GU238" s="58"/>
      <c r="GV238" s="56"/>
      <c r="GW238" s="56"/>
      <c r="GY238" s="56"/>
      <c r="HB238" s="54"/>
      <c r="HC238" s="58"/>
      <c r="HD238" s="56"/>
      <c r="HE238" s="56"/>
      <c r="HG238" s="56"/>
      <c r="HJ238" s="54"/>
      <c r="HK238" s="58"/>
      <c r="HL238" s="56"/>
      <c r="HM238" s="56"/>
      <c r="HO238" s="56"/>
      <c r="HR238" s="54"/>
      <c r="HS238" s="58"/>
      <c r="HT238" s="56"/>
      <c r="HU238" s="56"/>
      <c r="HW238" s="56"/>
      <c r="HZ238" s="54"/>
      <c r="IA238" s="58"/>
      <c r="IB238" s="56"/>
      <c r="IC238" s="56"/>
      <c r="IE238" s="56"/>
      <c r="IH238" s="54"/>
      <c r="II238" s="58"/>
      <c r="IJ238" s="56"/>
      <c r="IK238" s="56"/>
      <c r="IM238" s="56"/>
      <c r="IP238" s="54"/>
      <c r="IQ238" s="58"/>
      <c r="IR238" s="56"/>
      <c r="IS238" s="56"/>
      <c r="IU238" s="56"/>
    </row>
    <row r="239" s="30" customFormat="1" ht="19.7" customHeight="1">
      <c r="A239" s="45"/>
      <c r="B239" s="46"/>
      <c r="C239" s="64"/>
      <c r="D239" s="48"/>
      <c r="E239" s="48"/>
      <c r="F239" s="45"/>
      <c r="G239" s="48">
        <f>G238-D239+E239</f>
        <v>58387.2</v>
      </c>
      <c r="H239" s="49"/>
    </row>
    <row r="240" s="30" customFormat="1" ht="19.7" customHeight="1">
      <c r="A240" s="45"/>
      <c r="B240" s="46"/>
      <c r="C240" s="64"/>
      <c r="D240" s="48"/>
      <c r="E240" s="48"/>
      <c r="F240" s="45"/>
      <c r="G240" s="48">
        <f>G239-D240+E240</f>
        <v>58387.2</v>
      </c>
      <c r="H240" s="49"/>
    </row>
    <row r="241" s="30" customFormat="1" ht="19.7" customHeight="1">
      <c r="A241" s="45"/>
      <c r="B241" s="46"/>
      <c r="C241" s="64"/>
      <c r="D241" s="48"/>
      <c r="E241" s="48"/>
      <c r="F241" s="45"/>
      <c r="G241" s="48">
        <f>G240-D241+E241</f>
        <v>58387.2</v>
      </c>
      <c r="H241" s="49"/>
    </row>
    <row r="242" s="30" customFormat="1" ht="19.7" customHeight="1">
      <c r="A242" s="45"/>
      <c r="B242" s="46"/>
      <c r="C242" s="64"/>
      <c r="D242" s="48"/>
      <c r="E242" s="48"/>
      <c r="F242" s="45"/>
      <c r="G242" s="48"/>
      <c r="H242" s="49"/>
    </row>
    <row r="243" s="30" customFormat="1" ht="19.7" customHeight="1">
      <c r="A243" s="45"/>
      <c r="B243" s="46"/>
      <c r="C243" s="64"/>
      <c r="D243" s="48"/>
      <c r="E243" s="48"/>
      <c r="F243" s="45"/>
      <c r="G243" s="48"/>
      <c r="H243" s="49"/>
    </row>
    <row r="244" s="30" customFormat="1" ht="19.7" customHeight="1">
      <c r="A244" s="45"/>
      <c r="B244" s="46"/>
      <c r="C244" s="64"/>
      <c r="D244" s="48"/>
      <c r="E244" s="48"/>
      <c r="F244" s="45"/>
      <c r="G244" s="48"/>
      <c r="H244" s="49"/>
    </row>
    <row r="245" s="30" customFormat="1" ht="19.7" customHeight="1">
      <c r="A245" s="45"/>
      <c r="B245" s="46"/>
      <c r="C245" s="64"/>
      <c r="D245" s="48"/>
      <c r="E245" s="48"/>
      <c r="F245" s="45"/>
      <c r="G245" s="48"/>
      <c r="H245" s="49"/>
    </row>
    <row r="246" s="30" customFormat="1" ht="19.7" customHeight="1">
      <c r="A246" s="45"/>
      <c r="B246" s="46"/>
      <c r="C246" s="64"/>
      <c r="D246" s="48"/>
      <c r="E246" s="48"/>
      <c r="F246" s="45"/>
      <c r="G246" s="48"/>
      <c r="H246" s="49"/>
    </row>
    <row r="247" s="30" customFormat="1" ht="19.7" customHeight="1">
      <c r="A247" s="45"/>
      <c r="B247" s="46"/>
      <c r="C247" s="64"/>
      <c r="D247" s="48"/>
      <c r="E247" s="48"/>
      <c r="F247" s="45"/>
      <c r="G247" s="48"/>
      <c r="H247" s="49"/>
    </row>
    <row r="248" s="30" customFormat="1" ht="19.7" customHeight="1">
      <c r="A248" s="45"/>
      <c r="B248" s="46"/>
      <c r="C248" s="64"/>
      <c r="D248" s="48"/>
      <c r="E248" s="48"/>
      <c r="F248" s="45"/>
      <c r="G248" s="48"/>
      <c r="H248" s="49"/>
    </row>
    <row r="249" s="30" customFormat="1" ht="19.7" customHeight="1">
      <c r="A249" s="45"/>
      <c r="B249" s="46"/>
      <c r="C249" s="64"/>
      <c r="D249" s="48"/>
      <c r="E249" s="48"/>
      <c r="F249" s="45"/>
      <c r="G249" s="48"/>
      <c r="H249" s="49"/>
    </row>
    <row r="250" s="30" customFormat="1" ht="19.7" customHeight="1">
      <c r="A250" s="45"/>
      <c r="B250" s="46"/>
      <c r="C250" s="64"/>
      <c r="D250" s="48"/>
      <c r="E250" s="48"/>
      <c r="F250" s="45"/>
      <c r="G250" s="48"/>
      <c r="H250" s="49"/>
    </row>
    <row r="251" s="30" customFormat="1" ht="19.7" customHeight="1">
      <c r="A251" s="45"/>
      <c r="B251" s="46"/>
      <c r="C251" s="64"/>
      <c r="D251" s="48"/>
      <c r="E251" s="48"/>
      <c r="F251" s="45"/>
      <c r="G251" s="48"/>
      <c r="H251" s="49"/>
    </row>
    <row r="252" s="30" customFormat="1" ht="19.7" customHeight="1">
      <c r="A252" s="45"/>
      <c r="B252" s="46"/>
      <c r="C252" s="64"/>
      <c r="D252" s="48"/>
      <c r="E252" s="48"/>
      <c r="F252" s="45"/>
      <c r="G252" s="48"/>
      <c r="H252" s="49"/>
    </row>
    <row r="253" s="30" customFormat="1" ht="19.7" customHeight="1">
      <c r="A253" s="45"/>
      <c r="B253" s="46"/>
      <c r="C253" s="64"/>
      <c r="D253" s="48"/>
      <c r="E253" s="48"/>
      <c r="F253" s="45"/>
      <c r="G253" s="48"/>
      <c r="H253" s="49"/>
    </row>
    <row r="254" s="30" customFormat="1" ht="19.7" customHeight="1">
      <c r="A254" s="45"/>
      <c r="B254" s="46"/>
      <c r="C254" s="64"/>
      <c r="D254" s="48"/>
      <c r="E254" s="48"/>
      <c r="F254" s="45"/>
      <c r="G254" s="48"/>
      <c r="H254" s="49"/>
    </row>
    <row r="255" s="30" customFormat="1" ht="19.7" customHeight="1">
      <c r="A255" s="45"/>
      <c r="B255" s="46"/>
      <c r="C255" s="64"/>
      <c r="D255" s="48"/>
      <c r="E255" s="48"/>
      <c r="F255" s="45"/>
      <c r="G255" s="48"/>
      <c r="H255" s="49"/>
    </row>
    <row r="256" s="30" customFormat="1" ht="19.7" customHeight="1">
      <c r="A256" s="45"/>
      <c r="B256" s="46"/>
      <c r="C256" s="64"/>
      <c r="D256" s="48"/>
      <c r="E256" s="48"/>
      <c r="F256" s="45"/>
      <c r="G256" s="48"/>
      <c r="H256" s="49"/>
    </row>
    <row r="257" s="30" customFormat="1" ht="19.7" customHeight="1">
      <c r="A257" s="45"/>
      <c r="B257" s="46"/>
      <c r="C257" s="64"/>
      <c r="D257" s="48"/>
      <c r="E257" s="48"/>
      <c r="F257" s="45"/>
      <c r="G257" s="48"/>
      <c r="H257" s="49"/>
    </row>
    <row r="258" s="30" customFormat="1" ht="19.7" customHeight="1">
      <c r="A258" s="45"/>
      <c r="B258" s="46"/>
      <c r="C258" s="64"/>
      <c r="D258" s="48"/>
      <c r="E258" s="48"/>
      <c r="F258" s="45"/>
      <c r="G258" s="48"/>
      <c r="H258" s="49"/>
    </row>
    <row r="259" s="30" customFormat="1" ht="19.7" customHeight="1">
      <c r="A259" s="45"/>
      <c r="B259" s="46"/>
      <c r="C259" s="64"/>
      <c r="D259" s="48"/>
      <c r="E259" s="48"/>
      <c r="F259" s="45"/>
      <c r="G259" s="48"/>
      <c r="H259" s="49"/>
    </row>
    <row r="260" s="30" customFormat="1" ht="19.7" customHeight="1">
      <c r="A260" s="45"/>
      <c r="B260" s="46"/>
      <c r="C260" s="64"/>
      <c r="D260" s="48"/>
      <c r="E260" s="48"/>
      <c r="F260" s="45"/>
      <c r="G260" s="48"/>
      <c r="H260" s="49"/>
    </row>
    <row r="261" s="30" customFormat="1" ht="19.7" customHeight="1">
      <c r="A261" s="45"/>
      <c r="B261" s="46"/>
      <c r="C261" s="64"/>
      <c r="D261" s="48"/>
      <c r="E261" s="48"/>
      <c r="F261" s="45"/>
      <c r="G261" s="48"/>
      <c r="H261" s="49"/>
    </row>
    <row r="262" s="30" customFormat="1" ht="19.7" customHeight="1">
      <c r="A262" s="45"/>
      <c r="B262" s="46"/>
      <c r="C262" s="64"/>
      <c r="D262" s="48"/>
      <c r="E262" s="48"/>
      <c r="F262" s="45"/>
      <c r="G262" s="48"/>
      <c r="H262" s="49"/>
    </row>
    <row r="263" s="30" customFormat="1" ht="19.7" customHeight="1">
      <c r="A263" s="45"/>
      <c r="B263" s="46"/>
      <c r="C263" s="64"/>
      <c r="D263" s="48"/>
      <c r="E263" s="48"/>
      <c r="F263" s="45"/>
      <c r="G263" s="48"/>
      <c r="H263" s="49"/>
    </row>
    <row r="264" s="30" customFormat="1" ht="19.7" customHeight="1">
      <c r="A264" s="45"/>
      <c r="B264" s="46"/>
      <c r="C264" s="64"/>
      <c r="D264" s="48"/>
      <c r="E264" s="48"/>
      <c r="F264" s="45"/>
      <c r="G264" s="48"/>
      <c r="H264" s="49"/>
    </row>
    <row r="265" s="30" customFormat="1" ht="19.7" customHeight="1">
      <c r="A265" s="45"/>
      <c r="B265" s="46"/>
      <c r="C265" s="64"/>
      <c r="D265" s="48"/>
      <c r="E265" s="48"/>
      <c r="F265" s="45"/>
      <c r="G265" s="48"/>
      <c r="H265" s="49"/>
    </row>
    <row r="266" s="30" customFormat="1" ht="19.7" customHeight="1">
      <c r="A266" s="45"/>
      <c r="B266" s="46"/>
      <c r="C266" s="64"/>
      <c r="D266" s="48"/>
      <c r="E266" s="48"/>
      <c r="F266" s="45"/>
      <c r="G266" s="48"/>
      <c r="H266" s="49"/>
    </row>
    <row r="267" s="30" customFormat="1" ht="19.7" customHeight="1">
      <c r="A267" s="45"/>
      <c r="B267" s="46"/>
      <c r="C267" s="64"/>
      <c r="D267" s="48"/>
      <c r="E267" s="48"/>
      <c r="F267" s="45"/>
      <c r="G267" s="48"/>
      <c r="H267" s="49"/>
    </row>
    <row r="268" s="30" customFormat="1" ht="19.7" customHeight="1">
      <c r="A268" s="45"/>
      <c r="B268" s="46"/>
      <c r="C268" s="64"/>
      <c r="D268" s="48"/>
      <c r="E268" s="48"/>
      <c r="F268" s="45"/>
      <c r="G268" s="48"/>
      <c r="H268" s="49"/>
    </row>
    <row r="269" s="30" customFormat="1" ht="19.7" customHeight="1">
      <c r="A269" s="45"/>
      <c r="B269" s="46"/>
      <c r="C269" s="64"/>
      <c r="D269" s="48"/>
      <c r="E269" s="48"/>
      <c r="F269" s="45"/>
      <c r="G269" s="48"/>
      <c r="H269" s="49"/>
    </row>
  </sheetData>
  <mergeCells count="1">
    <mergeCell ref="A1:D1"/>
  </mergeCells>
  <conditionalFormatting sqref="E4 G4:G139 D5:E5 E6:E139 M139 O139 U139 W139 AC139 AE139 AK139 AM139 AS139 AU139 BA139 BC139 BI139 BK139 BQ139 BS139 BY139 CA139 CG139 CI139 CO139 CQ139 CW139 CY139 DE139 DG139 DM139 DO139 DU139 DW139 EC139 EE139 EK139 EM139 ES139 EU139 FA139 FC139 FI139 FK139 FQ139 FS139 FY139 GA139 GG139 GI139 GO139 GQ139 GW139 GY139 HE139 HG139 HM139 HO139 HU139 HW139 IC139 IE139 IK139 IM139 IS139 IU139 E140 G140 M140 O140 U140 W140 AC140 AE140 AK140 AM140 AS140 AU140 BA140 BC140 BI140 BK140 BQ140 BS140 BY140 CA140 CG140 CI140 CO140 CQ140 CW140 CY140 DE140 DG140 DM140 DO140 DU140 DW140 EC140 EE140 EK140 EM140 ES140 EU140 FA140 FC140 FI140 FK140 FQ140 FS140 FY140 GA140 GG140 GI140 GO140 GQ140 GW140 GY140 HE140 HG140 HM140 HO140 HU140 HW140 IC140 IE140 IK140 IM140 IS140 IU140 E141 G141 M141 O141 U141 W141 AC141 AE141 AK141 AM141 AS141 AU141 BA141 BC141 BI141 BK141 BQ141 BS141 BY141 CA141 CG141 CI141 CO141 CQ141 CW141 CY141 DE141 DG141 DM141 DO141 DU141 DW141 EC141 EE141 EK141 EM141 ES141 EU141 FA141 FC141 FI141 FK141 FQ141 FS141 FY141 GA141 GG141 GI141 GO141 GQ141 GW141 GY141 HE141 HG141 HM141 HO141 HU141 HW141 IC141 IE141 IK141 IM141 IS141 IU141 E142 G142 M142 O142 U142 W142 AC142 AE142 AK142 AM142 AS142 AU142 BA142 BC142 BI142 BK142 BQ142 BS142 BY142 CA142 CG142 CI142 CO142 CQ142 CW142 CY142 DE142 DG142 DM142 DO142 DU142 DW142 EC142 EE142 EK142 EM142 ES142 EU142 FA142 FC142 FI142 FK142 FQ142 FS142 FY142 GA142 GG142 GI142 GO142 GQ142 GW142 GY142 HE142 HG142 HM142 HO142 HU142 HW142 IC142 IE142 IK142 IM142 IS142 IU142 E143 G143 M143 O143 U143 W143 AC143 AE143 AK143 AM143 AS143 AU143 BA143 BC143 BI143 BK143 BQ143 BS143 BY143 CA143 CG143 CI143 CO143 CQ143 CW143 CY143 DE143 DG143 DM143 DO143 DU143 DW143 EC143 EE143 EK143 EM143 ES143 EU143 FA143 FC143 FI143 FK143 FQ143 FS143 FY143 GA143 GG143 GI143 GO143 GQ143 GW143 GY143 HE143 HG143 HM143 HO143 HU143 HW143 IC143 IE143 IK143 IM143 IS143 IU143 E144 G144 M144 O144 U144 W144 AC144 AE144 AK144 AM144 AS144 AU144 BA144 BC144 BI144 BK144 BQ144 BS144 BY144 CA144 CG144 CI144 CO144 CQ144 CW144 CY144 DE144 DG144 DM144 DO144 DU144 DW144 EC144 EE144 EK144 EM144 ES144 EU144 FA144 FC144 FI144 FK144 FQ144 FS144 FY144 GA144 GG144 GI144 GO144 GQ144 GW144 GY144 HE144 HG144 HM144 HO144 HU144 HW144 IC144 IE144 IK144 IM144 IS144 IU144 E145 G145 M145 O145 U145 W145 AC145 AE145 AK145 AM145 AS145 AU145 BA145 BC145 BI145 BK145 BQ145 BS145 BY145 CA145 CG145 CI145 CO145 CQ145 CW145 CY145 DE145 DG145 DM145 DO145 DU145 DW145 EC145 EE145 EK145 EM145 ES145 EU145 FA145 FC145 FI145 FK145 FQ145 FS145 FY145 GA145 GG145 GI145 GO145 GQ145 GW145 GY145 HE145 HG145 HM145 HO145 HU145 HW145 IC145 IE145 IK145 IM145 IS145 IU145 E146 G146 M146 O146 U146 W146 AC146 AE146 AK146 AM146 AS146 AU146 BA146 BC146 BI146 BK146 BQ146 BS146 BY146 CA146 CG146 CI146 CO146 CQ146 CW146 CY146 DE146 DG146 DM146 DO146 DU146 DW146 EC146 EE146 EK146 EM146 ES146 EU146 FA146 FC146 FI146 FK146 FQ146 FS146 FY146 GA146 GG146 GI146 GO146 GQ146 GW146 GY146 HE146 HG146 HM146 HO146 HU146 HW146 IC146 IE146 IK146 IM146 IS146 IU146 E147 G147 M147 O147 U147 W147 AC147 AE147 AK147 AM147 AS147 AU147 BA147 BC147 BI147 BK147 BQ147 BS147 BY147 CA147 CG147 CI147 CO147 CQ147 CW147 CY147 DE147 DG147 DM147 DO147 DU147 DW147 EC147 EE147 EK147 EM147 ES147 EU147 FA147 FC147 FI147 FK147 FQ147 FS147 FY147 GA147 GG147 GI147 GO147 GQ147 GW147 GY147 HE147 HG147 HM147 HO147 HU147 HW147 IC147 IE147 IK147 IM147 IS147 IU147 E148 G148 M148 O148 U148 W148 AC148 AE148 AK148 AM148 AS148 AU148 BA148 BC148 BI148 BK148 BQ148 BS148 BY148 CA148 CG148 CI148 CO148 CQ148 CW148 CY148 DE148 DG148 DM148 DO148 DU148 DW148 EC148 EE148 EK148 EM148 ES148 EU148 FA148 FC148 FI148 FK148 FQ148 FS148 FY148 GA148 GG148 GI148 GO148 GQ148 GW148 GY148 HE148 HG148 HM148 HO148 HU148 HW148 IC148 IE148 IK148 IM148 IS148 IU148 E149 G149 M149 O149 U149 W149 AC149 AE149 AK149 AM149 AS149 AU149 BA149 BC149 BI149 BK149 BQ149 BS149 BY149 CA149 CG149 CI149 CO149 CQ149 CW149 CY149 DE149 DG149 DM149 DO149 DU149 DW149 EC149 EE149 EK149 EM149 ES149 EU149 FA149 FC149 FI149 FK149 FQ149 FS149 FY149 GA149 GG149 GI149 GO149 GQ149 GW149 GY149 HE149 HG149 HM149 HO149 HU149 HW149 IC149 IE149 IK149 IM149 IS149 IU149 E150 G150 M150 O150 U150 W150 AC150 AE150 AK150 AM150 AS150 AU150 BA150 BC150 BI150 BK150 BQ150 BS150 BY150 CA150 CG150 CI150 CO150 CQ150 CW150 CY150 DE150 DG150 DM150 DO150 DU150 DW150 EC150 EE150 EK150 EM150 ES150 EU150 FA150 FC150 FI150 FK150 FQ150 FS150 FY150 GA150 GG150 GI150 GO150 GQ150 GW150 GY150 HE150 HG150 HM150 HO150 HU150 HW150 IC150 IE150 IK150 IM150 IS150 IU150 E151 G151 M151 O151 U151 W151 AC151 AE151 AK151 AM151 AS151 AU151 BA151 BC151 BI151 BK151 BQ151 BS151 BY151 CA151 CG151 CI151 CO151 CQ151 CW151 CY151 DE151 DG151 DM151 DO151 DU151 DW151 EC151 EE151 EK151 EM151 ES151 EU151 FA151 FC151 FI151 FK151 FQ151 FS151 FY151 GA151 GG151 GI151 GO151 GQ151 GW151 GY151 HE151 HG151 HM151 HO151 HU151 HW151 IC151 IE151 IK151 IM151 IS151 IU151 E152 G152 M152 O152 U152 W152 AC152 AE152 AK152 AM152 AS152 AU152 BA152 BC152 BI152 BK152 BQ152 BS152 BY152 CA152 CG152 CI152 CO152 CQ152 CW152 CY152 DE152 DG152 DM152 DO152 DU152 DW152 EC152 EE152 EK152 EM152 ES152 EU152 FA152 FC152 FI152 FK152 FQ152 FS152 FY152 GA152 GG152 GI152 GO152 GQ152 GW152 GY152 HE152 HG152 HM152 HO152 HU152 HW152 IC152 IE152 IK152 IM152 IS152 IU152 E153 G153 M153 O153 U153 W153 AC153 AE153 AK153 AM153 AS153 AU153 BA153 BC153 BI153 BK153 BQ153 BS153 BY153 CA153 CG153 CI153 CO153 CQ153 CW153 CY153 DE153 DG153 DM153 DO153 DU153 DW153 EC153 EE153 EK153 EM153 ES153 EU153 FA153 FC153 FI153 FK153 FQ153 FS153 FY153 GA153 GG153 GI153 GO153 GQ153 GW153 GY153 HE153 HG153 HM153 HO153 HU153 HW153 IC153 IE153 IK153 IM153 IS153 IU153 E154 G154 M154 O154 U154 W154 AC154 AE154 AK154 AM154 AS154 AU154 BA154 BC154 BI154 BK154 BQ154 BS154 BY154 CA154 CG154 CI154 CO154 CQ154 CW154 CY154 DE154 DG154 DM154 DO154 DU154 DW154 EC154 EE154 EK154 EM154 ES154 EU154 FA154 FC154 FI154 FK154 FQ154 FS154 FY154 GA154 GG154 GI154 GO154 GQ154 GW154 GY154 HE154 HG154 HM154 HO154 HU154 HW154 IC154 IE154 IK154 IM154 IS154 IU154 E155 G155 M155 O155 U155 W155 AC155 AE155 AK155 AM155 AS155 AU155 BA155 BC155 BI155 BK155 BQ155 BS155 BY155 CA155 CG155 CI155 CO155 CQ155 CW155 CY155 DE155 DG155 DM155 DO155 DU155 DW155 EC155 EE155 EK155 EM155 ES155 EU155 FA155 FC155 FI155 FK155 FQ155 FS155 FY155 GA155 GG155 GI155 GO155 GQ155 GW155 GY155 HE155 HG155 HM155 HO155 HU155 HW155 IC155 IE155 IK155 IM155 IS155 IU155 E156 G156 M156 O156 U156 W156 AC156 AE156 AK156 AM156 AS156 AU156 BA156 BC156 BI156 BK156 BQ156 BS156 BY156 CA156 CG156 CI156 CO156 CQ156 CW156 CY156 DE156 DG156 DM156 DO156 DU156 DW156 EC156 EE156 EK156 EM156 ES156 EU156 FA156 FC156 FI156 FK156 FQ156 FS156 FY156 GA156 GG156 GI156 GO156 GQ156 GW156 GY156 HE156 HG156 HM156 HO156 HU156 HW156 IC156 IE156 IK156 IM156 IS156 IU156 E157 G157 M157 O157 U157 W157 AC157 AE157 AK157 AM157 AS157 AU157 BA157 BC157 BI157 BK157 BQ157 BS157 BY157 CA157 CG157 CI157 CO157 CQ157 CW157 CY157 DE157 DG157 DM157 DO157 DU157 DW157 EC157 EE157 EK157 EM157 ES157 EU157 FA157 FC157 FI157 FK157 FQ157 FS157 FY157 GA157 GG157 GI157 GO157 GQ157 GW157 GY157 HE157 HG157 HM157 HO157 HU157 HW157 IC157 IE157 IK157 IM157 IS157 IU157 E158 G158 M158 O158 U158 W158 AC158 AE158 AK158 AM158 AS158 AU158 BA158 BC158 BI158 BK158 BQ158 BS158 BY158 CA158 CG158 CI158 CO158 CQ158 CW158 CY158 DE158 DG158 DM158 DO158 DU158 DW158 EC158 EE158 EK158 EM158 ES158 EU158 FA158 FC158 FI158 FK158 FQ158 FS158 FY158 GA158 GG158 GI158 GO158 GQ158 GW158 GY158 HE158 HG158 HM158 HO158 HU158 HW158 IC158 IE158 IK158 IM158 IS158 IU158 E159 G159 M159 O159 U159 W159 AC159 AE159 AK159 AM159 AS159 AU159 BA159 BC159 BI159 BK159 BQ159 BS159 BY159 CA159 CG159 CI159 CO159 CQ159 CW159 CY159 DE159 DG159 DM159 DO159 DU159 DW159 EC159 EE159 EK159 EM159 ES159 EU159 FA159 FC159 FI159 FK159 FQ159 FS159 FY159 GA159 GG159 GI159 GO159 GQ159 GW159 GY159 HE159 HG159 HM159 HO159 HU159 HW159 IC159 IE159 IK159 IM159 IS159 IU159 E160 G160 M160 O160 U160 W160 AC160 AE160 AK160 AM160 AS160 AU160 BA160 BC160 BI160 BK160 BQ160 BS160 BY160 CA160 CG160 CI160 CO160 CQ160 CW160 CY160 DE160 DG160 DM160 DO160 DU160 DW160 EC160 EE160 EK160 EM160 ES160 EU160 FA160 FC160 FI160 FK160 FQ160 FS160 FY160 GA160 GG160 GI160 GO160 GQ160 GW160 GY160 HE160 HG160 HM160 HO160 HU160 HW160 IC160 IE160 IK160 IM160 IS160 IU160 E161 G161 M161 O161 U161 W161 AC161 AE161 AK161 AM161 AS161 AU161 BA161 BC161 BI161 BK161 BQ161 BS161 BY161 CA161 CG161 CI161 CO161 CQ161 CW161 CY161 DE161 DG161 DM161 DO161 DU161 DW161 EC161 EE161 EK161 EM161 ES161 EU161 FA161 FC161 FI161 FK161 FQ161 FS161 FY161 GA161 GG161 GI161 GO161 GQ161 GW161 GY161 HE161 HG161 HM161 HO161 HU161 HW161 IC161 IE161 IK161 IM161 IS161 IU161 E162 G162 M162 O162 U162 W162 AC162 AE162 AK162 AM162 AS162 AU162 BA162 BC162 BI162 BK162 BQ162 BS162 BY162 CA162 CG162 CI162 CO162 CQ162 CW162 CY162 DE162 DG162 DM162 DO162 DU162 DW162 EC162 EE162 EK162 EM162 ES162 EU162 FA162 FC162 FI162 FK162 FQ162 FS162 FY162 GA162 GG162 GI162 GO162 GQ162 GW162 GY162 HE162 HG162 HM162 HO162 HU162 HW162 IC162 IE162 IK162 IM162 IS162 IU162 E163 G163 M163 O163 U163 W163 AC163 AE163 AK163 AM163 AS163 AU163 BA163 BC163 BI163 BK163 BQ163 BS163 BY163 CA163 CG163 CI163 CO163 CQ163 CW163 CY163 DE163 DG163 DM163 DO163 DU163 DW163 EC163 EE163 EK163 EM163 ES163 EU163 FA163 FC163 FI163 FK163 FQ163 FS163 FY163 GA163 GG163 GI163 GO163 GQ163 GW163 GY163 HE163 HG163 HM163 HO163 HU163 HW163 IC163 IE163 IK163 IM163 IS163 IU163 E164 G164 M164 O164 U164 W164 AC164 AE164 AK164 AM164 AS164 AU164 BA164 BC164 BI164 BK164 BQ164 BS164 BY164 CA164 CG164 CI164 CO164 CQ164 CW164 CY164 DE164 DG164 DM164 DO164 DU164 DW164 EC164 EE164 EK164 EM164 ES164 EU164 FA164 FC164 FI164 FK164 FQ164 FS164 FY164 GA164 GG164 GI164 GO164 GQ164 GW164 GY164 HE164 HG164 HM164 HO164 HU164 HW164 IC164 IE164 IK164 IM164 IS164 IU164 E165 G165 M165 O165 U165 W165 AC165 AE165 AK165 AM165 AS165 AU165 BA165 BC165 BI165 BK165 BQ165 BS165 BY165 CA165 CG165 CI165 CO165 CQ165 CW165 CY165 DE165 DG165 DM165 DO165 DU165 DW165 EC165 EE165 EK165 EM165 ES165 EU165 FA165 FC165 FI165 FK165 FQ165 FS165 FY165 GA165 GG165 GI165 GO165 GQ165 GW165 GY165 HE165 HG165 HM165 HO165 HU165 HW165 IC165 IE165 IK165 IM165 IS165 IU165 E166 G166 M166 O166 U166 W166 AC166 AE166 AK166 AM166 AS166 AU166 BA166 BC166 BI166 BK166 BQ166 BS166 BY166 CA166 CG166 CI166 CO166 CQ166 CW166 CY166 DE166 DG166 DM166 DO166 DU166 DW166 EC166 EE166 EK166 EM166 ES166 EU166 FA166 FC166 FI166 FK166 FQ166 FS166 FY166 GA166 GG166 GI166 GO166 GQ166 GW166 GY166 HE166 HG166 HM166 HO166 HU166 HW166 IC166 IE166 IK166 IM166 IS166 IU166 E167 G167 M167 O167 U167 W167 AC167 AE167 AK167 AM167 AS167 AU167 BA167 BC167 BI167 BK167 BQ167 BS167 BY167 CA167 CG167 CI167 CO167 CQ167 CW167 CY167 DE167 DG167 DM167 DO167 DU167 DW167 EC167 EE167 EK167 EM167 ES167 EU167 FA167 FC167 FI167 FK167 FQ167 FS167 FY167 GA167 GG167 GI167 GO167 GQ167 GW167 GY167 HE167 HG167 HM167 HO167 HU167 HW167 IC167 IE167 IK167 IM167 IS167 IU167 E168 G168 M168 O168 U168 W168 AC168 AE168 AK168 AM168 AS168 AU168 BA168 BC168 BI168 BK168 BQ168 BS168 BY168 CA168 CG168 CI168 CO168 CQ168 CW168 CY168 DE168 DG168 DM168 DO168 DU168 DW168 EC168 EE168 EK168 EM168 ES168 EU168 FA168 FC168 FI168 FK168 FQ168 FS168 FY168 GA168 GG168 GI168 GO168 GQ168 GW168 GY168 HE168 HG168 HM168 HO168 HU168 HW168 IC168 IE168 IK168 IM168 IS168 IU168 E169 G169 M169 O169 U169 W169 AC169 AE169 AK169 AM169 AS169 AU169 BA169 BC169 BI169 BK169 BQ169 BS169 BY169 CA169 CG169 CI169 CO169 CQ169 CW169 CY169 DE169 DG169 DM169 DO169 DU169 DW169 EC169 EE169 EK169 EM169 ES169 EU169 FA169 FC169 FI169 FK169 FQ169 FS169 FY169 GA169 GG169 GI169 GO169 GQ169 GW169 GY169 HE169 HG169 HM169 HO169 HU169 HW169 IC169 IE169 IK169 IM169 IS169 IU169 E170 G170 M170 O170 U170 W170 AC170 AE170 AK170 AM170 AS170 AU170 BA170 BC170 BI170 BK170 BQ170 BS170 BY170 CA170 CG170 CI170 CO170 CQ170 CW170 CY170 DE170 DG170 DM170 DO170 DU170 DW170 EC170 EE170 EK170 EM170 ES170 EU170 FA170 FC170 FI170 FK170 FQ170 FS170 FY170 GA170 GG170 GI170 GO170 GQ170 GW170 GY170 HE170 HG170 HM170 HO170 HU170 HW170 IC170 IE170 IK170 IM170 IS170 IU170 E171 G171 M171 O171 U171 W171 AC171 AE171 AK171 AM171 AS171 AU171 BA171 BC171 BI171 BK171 BQ171 BS171 BY171 CA171 CG171 CI171 CO171 CQ171 CW171 CY171 DE171 DG171 DM171 DO171 DU171 DW171 EC171 EE171 EK171 EM171 ES171 EU171 FA171 FC171 FI171 FK171 FQ171 FS171 FY171 GA171 GG171 GI171 GO171 GQ171 GW171 GY171 HE171 HG171 HM171 HO171 HU171 HW171 IC171 IE171 IK171 IM171 IS171 IU171 E172 G172 M172 O172 U172 W172 AC172 AE172 AK172 AM172 AS172 AU172 BA172 BC172 BI172 BK172 BQ172 BS172 BY172 CA172 CG172 CI172 CO172 CQ172 CW172 CY172 DE172 DG172 DM172 DO172 DU172 DW172 EC172 EE172 EK172 EM172 ES172 EU172 FA172 FC172 FI172 FK172 FQ172 FS172 FY172 GA172 GG172 GI172 GO172 GQ172 GW172 GY172 HE172 HG172 HM172 HO172 HU172 HW172 IC172 IE172 IK172 IM172 IS172 IU172 E173 G173 M173 O173 U173 W173 AC173 AE173 AK173 AM173 AS173 AU173 BA173 BC173 BI173 BK173 BQ173 BS173 BY173 CA173 CG173 CI173 CO173 CQ173 CW173 CY173 DE173 DG173 DM173 DO173 DU173 DW173 EC173 EE173 EK173 EM173 ES173 EU173 FA173 FC173 FI173 FK173 FQ173 FS173 FY173 GA173 GG173 GI173 GO173 GQ173 GW173 GY173 HE173 HG173 HM173 HO173 HU173 HW173 IC173 IE173 IK173 IM173 IS173 IU173 E174 G174 M174 O174 U174 W174 AC174 AE174 AK174 AM174 AS174 AU174 BA174 BC174 BI174 BK174 BQ174 BS174 BY174 CA174 CG174 CI174 CO174 CQ174 CW174 CY174 DE174 DG174 DM174 DO174 DU174 DW174 EC174 EE174 EK174 EM174 ES174 EU174 FA174 FC174 FI174 FK174 FQ174 FS174 FY174 GA174 GG174 GI174 GO174 GQ174 GW174 GY174 HE174 HG174 HM174 HO174 HU174 HW174 IC174 IE174 IK174 IM174 IS174 IU174 E175 G175 M175 O175 U175 W175 AC175 AE175 AK175 AM175 AS175 AU175 BA175 BC175 BI175 BK175 BQ175 BS175 BY175 CA175 CG175 CI175 CO175 CQ175 CW175 CY175 DE175 DG175 DM175 DO175 DU175 DW175 EC175 EE175 EK175 EM175 ES175 EU175 FA175 FC175 FI175 FK175 FQ175 FS175 FY175 GA175 GG175 GI175 GO175 GQ175 GW175 GY175 HE175 HG175 HM175 HO175 HU175 HW175 IC175 IE175 IK175 IM175 IS175 IU175 E176 G176 M176 O176 U176 W176 AC176 AE176 AK176 AM176 AS176 AU176 BA176 BC176 BI176 BK176 BQ176 BS176 BY176 CA176 CG176 CI176 CO176 CQ176 CW176 CY176 DE176 DG176 DM176 DO176 DU176 DW176 EC176 EE176 EK176 EM176 ES176 EU176 FA176 FC176 FI176 FK176 FQ176 FS176 FY176 GA176 GG176 GI176 GO176 GQ176 GW176 GY176 HE176 HG176 HM176 HO176 HU176 HW176 IC176 IE176 IK176 IM176 IS176 IU176 E177 G177 M177 O177 U177 W177 AC177 AE177 AK177 AM177 AS177 AU177 BA177 BC177 BI177 BK177 BQ177 BS177 BY177 CA177 CG177 CI177 CO177 CQ177 CW177 CY177 DE177 DG177 DM177 DO177 DU177 DW177 EC177 EE177 EK177 EM177 ES177 EU177 FA177 FC177 FI177 FK177 FQ177 FS177 FY177 GA177 GG177 GI177 GO177 GQ177 GW177 GY177 HE177 HG177 HM177 HO177 HU177 HW177 IC177 IE177 IK177 IM177 IS177 IU177 E178 G178 M178 O178 U178 W178 AC178 AE178 AK178 AM178 AS178 AU178 BA178 BC178 BI178 BK178 BQ178 BS178 BY178 CA178 CG178 CI178 CO178 CQ178 CW178 CY178 DE178 DG178 DM178 DO178 DU178 DW178 EC178 EE178 EK178 EM178 ES178 EU178 FA178 FC178 FI178 FK178 FQ178 FS178 FY178 GA178 GG178 GI178 GO178 GQ178 GW178 GY178 HE178 HG178 HM178 HO178 HU178 HW178 IC178 IE178 IK178 IM178 IS178 IU178 E179 G179 M179 O179 U179 W179 AC179 AE179 AK179 AM179 AS179 AU179 BA179 BC179 BI179 BK179 BQ179 BS179 BY179 CA179 CG179 CI179 CO179 CQ179 CW179 CY179 DE179 DG179 DM179 DO179 DU179 DW179 EC179 EE179 EK179 EM179 ES179 EU179 FA179 FC179 FI179 FK179 FQ179 FS179 FY179 GA179 GG179 GI179 GO179 GQ179 GW179 GY179 HE179 HG179 HM179 HO179 HU179 HW179 IC179 IE179 IK179 IM179 IS179 IU179 E180 G180 M180 O180 U180 W180 AC180 AE180 AK180 AM180 AS180 AU180 BA180 BC180 BI180 BK180 BQ180 BS180 BY180 CA180 CG180 CI180 CO180 CQ180 CW180 CY180 DE180 DG180 DM180 DO180 DU180 DW180 EC180 EE180 EK180 EM180 ES180 EU180 FA180 FC180 FI180 FK180 FQ180 FS180 FY180 GA180 GG180 GI180 GO180 GQ180 GW180 GY180 HE180 HG180 HM180 HO180 HU180 HW180 IC180 IE180 IK180 IM180 IS180 IU180 E181 G181 M181 O181 U181 W181 AC181 AE181 AK181 AM181 AS181 AU181 BA181 BC181 BI181 BK181 BQ181 BS181 BY181 CA181 CG181 CI181 CO181 CQ181 CW181 CY181 DE181 DG181 DM181 DO181 DU181 DW181 EC181 EE181 EK181 EM181 ES181 EU181 FA181 FC181 FI181 FK181 FQ181 FS181 FY181 GA181 GG181 GI181 GO181 GQ181 GW181 GY181 HE181 HG181 HM181 HO181 HU181 HW181 IC181 IE181 IK181 IM181 IS181 IU181 E182 G182 M182 O182 U182 W182 AC182 AE182 AK182 AM182 AS182 AU182 BA182 BC182 BI182 BK182 BQ182 BS182 BY182 CA182 CG182 CI182 CO182 CQ182 CW182 CY182 DE182 DG182 DM182 DO182 DU182 DW182 EC182 EE182 EK182 EM182 ES182 EU182 FA182 FC182 FI182 FK182 FQ182 FS182 FY182 GA182 GG182 GI182 GO182 GQ182 GW182 GY182 HE182 HG182 HM182 HO182 HU182 HW182 IC182 IE182 IK182 IM182 IS182 IU182 E183 G183 M183 O183 U183 W183 AC183 AE183 AK183 AM183 AS183 AU183 BA183 BC183 BI183 BK183 BQ183 BS183 BY183 CA183 CG183 CI183 CO183 CQ183 CW183 CY183 DE183 DG183 DM183 DO183 DU183 DW183 EC183 EE183 EK183 EM183 ES183 EU183 FA183 FC183 FI183 FK183 FQ183 FS183 FY183 GA183 GG183 GI183 GO183 GQ183 GW183 GY183 HE183 HG183 HM183 HO183 HU183 HW183 IC183 IE183 IK183 IM183 IS183 IU183 E184 G184 M184 O184 U184 W184 AC184 AE184 AK184 AM184 AS184 AU184 BA184 BC184 BI184 BK184 BQ184 BS184 BY184 CA184 CG184 CI184 CO184 CQ184 CW184 CY184 DE184 DG184 DM184 DO184 DU184 DW184 EC184 EE184 EK184 EM184 ES184 EU184 FA184 FC184 FI184 FK184 FQ184 FS184 FY184 GA184 GG184 GI184 GO184 GQ184 GW184 GY184 HE184 HG184 HM184 HO184 HU184 HW184 IC184 IE184 IK184 IM184 IS184 IU184 E185 G185 M185 O185 U185 W185 AC185 AE185 AK185 AM185 AS185 AU185 BA185 BC185 BI185 BK185 BQ185 BS185 BY185 CA185 CG185 CI185 CO185 CQ185 CW185 CY185 DE185 DG185 DM185 DO185 DU185 DW185 EC185 EE185 EK185 EM185 ES185 EU185 FA185 FC185 FI185 FK185 FQ185 FS185 FY185 GA185 GG185 GI185 GO185 GQ185 GW185 GY185 HE185 HG185 HM185 HO185 HU185 HW185 IC185 IE185 IK185 IM185 IS185 IU185 E186 G186 M186 O186 U186 W186 AC186 AE186 AK186 AM186 AS186 AU186 BA186 BC186 BI186 BK186 BQ186 BS186 BY186 CA186 CG186 CI186 CO186 CQ186 CW186 CY186 DE186 DG186 DM186 DO186 DU186 DW186 EC186 EE186 EK186 EM186 ES186 EU186 FA186 FC186 FI186 FK186 FQ186 FS186 FY186 GA186 GG186 GI186 GO186 GQ186 GW186 GY186 HE186 HG186 HM186 HO186 HU186 HW186 IC186 IE186 IK186 IM186 IS186 IU186 E187 G187 M187 O187 U187 W187 AC187 AE187 AK187 AM187 AS187 AU187 BA187 BC187 BI187 BK187 BQ187 BS187 BY187 CA187 CG187 CI187 CO187 CQ187 CW187 CY187 DE187 DG187 DM187 DO187 DU187 DW187 EC187 EE187 EK187 EM187 ES187 EU187 FA187 FC187 FI187 FK187 FQ187 FS187 FY187 GA187 GG187 GI187 GO187 GQ187 GW187 GY187 HE187 HG187 HM187 HO187 HU187 HW187 IC187 IE187 IK187 IM187 IS187 IU187 E188 G188 M188 O188 U188 W188 AC188 AE188 AK188 AM188 AS188 AU188 BA188 BC188 BI188 BK188 BQ188 BS188 BY188 CA188 CG188 CI188 CO188 CQ188 CW188 CY188 DE188 DG188 DM188 DO188 DU188 DW188 EC188 EE188 EK188 EM188 ES188 EU188 FA188 FC188 FI188 FK188 FQ188 FS188 FY188 GA188 GG188 GI188 GO188 GQ188 GW188 GY188 HE188 HG188 HM188 HO188 HU188 HW188 IC188 IE188 IK188 IM188 IS188 IU188 E189 G189 M189 O189 U189 W189 AC189 AE189 AK189 AM189 AS189 AU189 BA189 BC189 BI189 BK189 BQ189 BS189 BY189 CA189 CG189 CI189 CO189 CQ189 CW189 CY189 DE189 DG189 DM189 DO189 DU189 DW189 EC189 EE189 EK189 EM189 ES189 EU189 FA189 FC189 FI189 FK189 FQ189 FS189 FY189 GA189 GG189 GI189 GO189 GQ189 GW189 GY189 HE189 HG189 HM189 HO189 HU189 HW189 IC189 IE189 IK189 IM189 IS189 IU189 E190 G190 M190 O190 U190 W190 AC190 AE190 AK190 AM190 AS190 AU190 BA190 BC190 BI190 BK190 BQ190 BS190 BY190 CA190 CG190 CI190 CO190 CQ190 CW190 CY190 DE190 DG190 DM190 DO190 DU190 DW190 EC190 EE190 EK190 EM190 ES190 EU190 FA190 FC190 FI190 FK190 FQ190 FS190 FY190 GA190 GG190 GI190 GO190 GQ190 GW190 GY190 HE190 HG190 HM190 HO190 HU190 HW190 IC190 IE190 IK190 IM190 IS190 IU190 E191 G191 M191 O191 U191 W191 AC191 AE191 AK191 AM191 AS191 AU191 BA191 BC191 BI191 BK191 BQ191 BS191 BY191 CA191 CG191 CI191 CO191 CQ191 CW191 CY191 DE191 DG191 DM191 DO191 DU191 DW191 EC191 EE191 EK191 EM191 ES191 EU191 FA191 FC191 FI191 FK191 FQ191 FS191 FY191 GA191 GG191 GI191 GO191 GQ191 GW191 GY191 HE191 HG191 HM191 HO191 HU191 HW191 IC191 IE191 IK191 IM191 IS191 IU191 E192 G192 M192 O192 U192 W192 AC192 AE192 AK192 AM192 AS192 AU192 BA192 BC192 BI192 BK192 BQ192 BS192 BY192 CA192 CG192 CI192 CO192 CQ192 CW192 CY192 DE192 DG192 DM192 DO192 DU192 DW192 EC192 EE192 EK192 EM192 ES192 EU192 FA192 FC192 FI192 FK192 FQ192 FS192 FY192 GA192 GG192 GI192 GO192 GQ192 GW192 GY192 HE192 HG192 HM192 HO192 HU192 HW192 IC192 IE192 IK192 IM192 IS192 IU192 E193 G193 M193 O193 U193 W193 AC193 AE193 AK193 AM193 AS193 AU193 BA193 BC193 BI193 BK193 BQ193 BS193 BY193 CA193 CG193 CI193 CO193 CQ193 CW193 CY193 DE193 DG193 DM193 DO193 DU193 DW193 EC193 EE193 EK193 EM193 ES193 EU193 FA193 FC193 FI193 FK193 FQ193 FS193 FY193 GA193 GG193 GI193 GO193 GQ193 GW193 GY193 HE193 HG193 HM193 HO193 HU193 HW193 IC193 IE193 IK193 IM193 IS193 IU193 E194 G194 M194 O194 U194 W194 AC194 AE194 AK194 AM194 AS194 AU194 BA194 BC194 BI194 BK194 BQ194 BS194 BY194 CA194 CG194 CI194 CO194 CQ194 CW194 CY194 DE194 DG194 DM194 DO194 DU194 DW194 EC194 EE194 EK194 EM194 ES194 EU194 FA194 FC194 FI194 FK194 FQ194 FS194 FY194 GA194 GG194 GI194 GO194 GQ194 GW194 GY194 HE194 HG194 HM194 HO194 HU194 HW194 IC194 IE194 IK194 IM194 IS194 IU194 E195 G195 M195 O195 U195 W195 AC195 AE195 AK195 AM195 AS195 AU195 BA195 BC195 BI195 BK195 BQ195 BS195 BY195 CA195 CG195 CI195 CO195 CQ195 CW195 CY195 DE195 DG195 DM195 DO195 DU195 DW195 EC195 EE195 EK195 EM195 ES195 EU195 FA195 FC195 FI195 FK195 FQ195 FS195 FY195 GA195 GG195 GI195 GO195 GQ195 GW195 GY195 HE195 HG195 HM195 HO195 HU195 HW195 IC195 IE195 IK195 IM195 IS195 IU195 E196 G196 M196 O196 U196 W196 AC196 AE196 AK196 AM196 AS196 AU196 BA196 BC196 BI196 BK196 BQ196 BS196 BY196 CA196 CG196 CI196 CO196 CQ196 CW196 CY196 DE196 DG196 DM196 DO196 DU196 DW196 EC196 EE196 EK196 EM196 ES196 EU196 FA196 FC196 FI196 FK196 FQ196 FS196 FY196 GA196 GG196 GI196 GO196 GQ196 GW196 GY196 HE196 HG196 HM196 HO196 HU196 HW196 IC196 IE196 IK196 IM196 IS196 IU196 E197 G197 M197 O197 U197 W197 AC197 AE197 AK197 AM197 AS197 AU197 BA197 BC197 BI197 BK197 BQ197 BS197 BY197 CA197 CG197 CI197 CO197 CQ197 CW197 CY197 DE197 DG197 DM197 DO197 DU197 DW197 EC197 EE197 EK197 EM197 ES197 EU197 FA197 FC197 FI197 FK197 FQ197 FS197 FY197 GA197 GG197 GI197 GO197 GQ197 GW197 GY197 HE197 HG197 HM197 HO197 HU197 HW197 IC197 IE197 IK197 IM197 IS197 IU197 E198 G198 M198 O198 U198 W198 AC198 AE198 AK198 AM198 AS198 AU198 BA198 BC198 BI198 BK198 BQ198 BS198 BY198 CA198 CG198 CI198 CO198 CQ198 CW198 CY198 DE198 DG198 DM198 DO198 DU198 DW198 EC198 EE198 EK198 EM198 ES198 EU198 FA198 FC198 FI198 FK198 FQ198 FS198 FY198 GA198 GG198 GI198 GO198 GQ198 GW198 GY198 HE198 HG198 HM198 HO198 HU198 HW198 IC198 IE198 IK198 IM198 IS198 IU198 E199 G199 M199 O199 U199 W199 AC199 AE199 AK199 AM199 AS199 AU199 BA199 BC199 BI199 BK199 BQ199 BS199 BY199 CA199 CG199 CI199 CO199 CQ199 CW199 CY199 DE199 DG199 DM199 DO199 DU199 DW199 EC199 EE199 EK199 EM199 ES199 EU199 FA199 FC199 FI199 FK199 FQ199 FS199 FY199 GA199 GG199 GI199 GO199 GQ199 GW199 GY199 HE199 HG199 HM199 HO199 HU199 HW199 IC199 IE199 IK199 IM199 IS199 IU199 E200 G200 M200 O200 U200 W200 AC200 AE200 AK200 AM200 AS200 AU200 BA200 BC200 BI200 BK200 BQ200 BS200 BY200 CA200 CG200 CI200 CO200 CQ200 CW200 CY200 DE200 DG200 DM200 DO200 DU200 DW200 EC200 EE200 EK200 EM200 ES200 EU200 FA200 FC200 FI200 FK200 FQ200 FS200 FY200 GA200 GG200 GI200 GO200 GQ200 GW200 GY200 HE200 HG200 HM200 HO200 HU200 HW200 IC200 IE200 IK200 IM200 IS200 IU200 E201 G201 M201 O201 U201 W201 AC201 AE201 AK201 AM201 AS201 AU201 BA201 BC201 BI201 BK201 BQ201 BS201 BY201 CA201 CG201 CI201 CO201 CQ201 CW201 CY201 DE201 DG201 DM201 DO201 DU201 DW201 EC201 EE201 EK201 EM201 ES201 EU201 FA201 FC201 FI201 FK201 FQ201 FS201 FY201 GA201 GG201 GI201 GO201 GQ201 GW201 GY201 HE201 HG201 HM201 HO201 HU201 HW201 IC201 IE201 IK201 IM201 IS201 IU201 E202 G202 M202 O202 U202 W202 AC202 AE202 AK202 AM202 AS202 AU202 BA202 BC202 BI202 BK202 BQ202 BS202 BY202 CA202 CG202 CI202 CO202 CQ202 CW202 CY202 DE202 DG202 DM202 DO202 DU202 DW202 EC202 EE202 EK202 EM202 ES202 EU202 FA202 FC202 FI202 FK202 FQ202 FS202 FY202 GA202 GG202 GI202 GO202 GQ202 GW202 GY202 HE202 HG202 HM202 HO202 HU202 HW202 IC202 IE202 IK202 IM202 IS202 IU202 E203 G203 M203 O203 U203 W203 AC203 AE203 AK203 AM203 AS203 AU203 BA203 BC203 BI203 BK203 BQ203 BS203 BY203 CA203 CG203 CI203 CO203 CQ203 CW203 CY203 DE203 DG203 DM203 DO203 DU203 DW203 EC203 EE203 EK203 EM203 ES203 EU203 FA203 FC203 FI203 FK203 FQ203 FS203 FY203 GA203 GG203 GI203 GO203 GQ203 GW203 GY203 HE203 HG203 HM203 HO203 HU203 HW203 IC203 IE203 IK203 IM203 IS203 IU203 E204 G204 M204 O204 U204 W204 AC204 AE204 AK204 AM204 AS204 AU204 BA204 BC204 BI204 BK204 BQ204 BS204 BY204 CA204 CG204 CI204 CO204 CQ204 CW204 CY204 DE204 DG204 DM204 DO204 DU204 DW204 EC204 EE204 EK204 EM204 ES204 EU204 FA204 FC204 FI204 FK204 FQ204 FS204 FY204 GA204 GG204 GI204 GO204 GQ204 GW204 GY204 HE204 HG204 HM204 HO204 HU204 HW204 IC204 IE204 IK204 IM204 IS204 IU204 E205 G205 M205 O205 U205 W205 AC205 AE205 AK205 AM205 AS205 AU205 BA205 BC205 BI205 BK205 BQ205 BS205 BY205 CA205 CG205 CI205 CO205 CQ205 CW205 CY205 DE205 DG205 DM205 DO205 DU205 DW205 EC205 EE205 EK205 EM205 ES205 EU205 FA205 FC205 FI205 FK205 FQ205 FS205 FY205 GA205 GG205 GI205 GO205 GQ205 GW205 GY205 HE205 HG205 HM205 HO205 HU205 HW205 IC205 IE205 IK205 IM205 IS205 IU205 E206 G206 M206 O206 U206 W206 AC206 AE206 AK206 AM206 AS206 AU206 BA206 BC206 BI206 BK206 BQ206 BS206 BY206 CA206 CG206 CI206 CO206 CQ206 CW206 CY206 DE206 DG206 DM206 DO206 DU206 DW206 EC206 EE206 EK206 EM206 ES206 EU206 FA206 FC206 FI206 FK206 FQ206 FS206 FY206 GA206 GG206 GI206 GO206 GQ206 GW206 GY206 HE206 HG206 HM206 HO206 HU206 HW206 IC206 IE206 IK206 IM206 IS206 IU206 E207 G207 M207 O207 U207 W207 AC207 AE207 AK207 AM207 AS207 AU207 BA207 BC207 BI207 BK207 BQ207 BS207 BY207 CA207 CG207 CI207 CO207 CQ207 CW207 CY207 DE207 DG207 DM207 DO207 DU207 DW207 EC207 EE207 EK207 EM207 ES207 EU207 FA207 FC207 FI207 FK207 FQ207 FS207 FY207 GA207 GG207 GI207 GO207 GQ207 GW207 GY207 HE207 HG207 HM207 HO207 HU207 HW207 IC207 IE207 IK207 IM207 IS207 IU207 E208 G208 M208 O208 U208 W208 AC208 AE208 AK208 AM208 AS208 AU208 BA208 BC208 BI208 BK208 BQ208 BS208 BY208 CA208 CG208 CI208 CO208 CQ208 CW208 CY208 DE208 DG208 DM208 DO208 DU208 DW208 EC208 EE208 EK208 EM208 ES208 EU208 FA208 FC208 FI208 FK208 FQ208 FS208 FY208 GA208 GG208 GI208 GO208 GQ208 GW208 GY208 HE208 HG208 HM208 HO208 HU208 HW208 IC208 IE208 IK208 IM208 IS208 IU208 E209 G209 M209 O209 U209 W209 AC209 AE209 AK209 AM209 AS209 AU209 BA209 BC209 BI209 BK209 BQ209 BS209 BY209 CA209 CG209 CI209 CO209 CQ209 CW209 CY209 DE209 DG209 DM209 DO209 DU209 DW209 EC209 EE209 EK209 EM209 ES209 EU209 FA209 FC209 FI209 FK209 FQ209 FS209 FY209 GA209 GG209 GI209 GO209 GQ209 GW209 GY209 HE209 HG209 HM209 HO209 HU209 HW209 IC209 IE209 IK209 IM209 IS209 IU209 E210 G210 M210 O210 U210 W210 AC210 AE210 AK210 AM210 AS210 AU210 BA210 BC210 BI210 BK210 BQ210 BS210 BY210 CA210 CG210 CI210 CO210 CQ210 CW210 CY210 DE210 DG210 DM210 DO210 DU210 DW210 EC210 EE210 EK210 EM210 ES210 EU210 FA210 FC210 FI210 FK210 FQ210 FS210 FY210 GA210 GG210 GI210 GO210 GQ210 GW210 GY210 HE210 HG210 HM210 HO210 HU210 HW210 IC210 IE210 IK210 IM210 IS210 IU210 E211 G211 M211 O211 U211 W211 AC211 AE211 AK211 AM211 AS211 AU211 BA211 BC211 BI211 BK211 BQ211 BS211 BY211 CA211 CG211 CI211 CO211 CQ211 CW211 CY211 DE211 DG211 DM211 DO211 DU211 DW211 EC211 EE211 EK211 EM211 ES211 EU211 FA211 FC211 FI211 FK211 FQ211 FS211 FY211 GA211 GG211 GI211 GO211 GQ211 GW211 GY211 HE211 HG211 HM211 HO211 HU211 HW211 IC211 IE211 IK211 IM211 IS211 IU211 E212 G212 M212 O212 U212 W212 AC212 AE212 AK212 AM212 AS212 AU212 BA212 BC212 BI212 BK212 BQ212 BS212 BY212 CA212 CG212 CI212 CO212 CQ212 CW212 CY212 DE212 DG212 DM212 DO212 DU212 DW212 EC212 EE212 EK212 EM212 ES212 EU212 FA212 FC212 FI212 FK212 FQ212 FS212 FY212 GA212 GG212 GI212 GO212 GQ212 GW212 GY212 HE212 HG212 HM212 HO212 HU212 HW212 IC212 IE212 IK212 IM212 IS212 IU212 E213 G213 M213 O213 U213 W213 AC213 AE213 AK213 AM213 AS213 AU213 BA213 BC213 BI213 BK213 BQ213 BS213 BY213 CA213 CG213 CI213 CO213 CQ213 CW213 CY213 DE213 DG213 DM213 DO213 DU213 DW213 EC213 EE213 EK213 EM213 ES213 EU213 FA213 FC213 FI213 FK213 FQ213 FS213 FY213 GA213 GG213 GI213 GO213 GQ213 GW213 GY213 HE213 HG213 HM213 HO213 HU213 HW213 IC213 IE213 IK213 IM213 IS213 IU213 E214 G214 M214 O214 U214 W214 AC214 AE214 AK214 AM214 AS214 AU214 BA214 BC214 BI214 BK214 BQ214 BS214 BY214 CA214 CG214 CI214 CO214 CQ214 CW214 CY214 DE214 DG214 DM214 DO214 DU214 DW214 EC214 EE214 EK214 EM214 ES214 EU214 FA214 FC214 FI214 FK214 FQ214 FS214 FY214 GA214 GG214 GI214 GO214 GQ214 GW214 GY214 HE214 HG214 HM214 HO214 HU214 HW214 IC214 IE214 IK214 IM214 IS214 IU214 E215 G215 M215 O215 U215 W215 AC215 AE215 AK215 AM215 AS215 AU215 BA215 BC215 BI215 BK215 BQ215 BS215 BY215 CA215 CG215 CI215 CO215 CQ215 CW215 CY215 DE215 DG215 DM215 DO215 DU215 DW215 EC215 EE215 EK215 EM215 ES215 EU215 FA215 FC215 FI215 FK215 FQ215 FS215 FY215 GA215 GG215 GI215 GO215 GQ215 GW215 GY215 HE215 HG215 HM215 HO215 HU215 HW215 IC215 IE215 IK215 IM215 IS215 IU215 E216 G216 M216 O216 U216 W216 AC216 AE216 AK216 AM216 AS216 AU216 BA216 BC216 BI216 BK216 BQ216 BS216 BY216 CA216 CG216 CI216 CO216 CQ216 CW216 CY216 DE216 DG216 DM216 DO216 DU216 DW216 EC216 EE216 EK216 EM216 ES216 EU216 FA216 FC216 FI216 FK216 FQ216 FS216 FY216 GA216 GG216 GI216 GO216 GQ216 GW216 GY216 HE216 HG216 HM216 HO216 HU216 HW216 IC216 IE216 IK216 IM216 IS216 IU216 E217 G217 M217 O217 U217 W217 AC217 AE217 AK217 AM217 AS217 AU217 BA217 BC217 BI217 BK217 BQ217 BS217 BY217 CA217 CG217 CI217 CO217 CQ217 CW217 CY217 DE217 DG217 DM217 DO217 DU217 DW217 EC217 EE217 EK217 EM217 ES217 EU217 FA217 FC217 FI217 FK217 FQ217 FS217 FY217 GA217 GG217 GI217 GO217 GQ217 GW217 GY217 HE217 HG217 HM217 HO217 HU217 HW217 IC217 IE217 IK217 IM217 IS217 IU217 E218 G218 M218 O218 U218 W218 AC218 AE218 AK218 AM218 AS218 AU218 BA218 BC218 BI218 BK218 BQ218 BS218 BY218 CA218 CG218 CI218 CO218 CQ218 CW218 CY218 DE218 DG218 DM218 DO218 DU218 DW218 EC218 EE218 EK218 EM218 ES218 EU218 FA218 FC218 FI218 FK218 FQ218 FS218 FY218 GA218 GG218 GI218 GO218 GQ218 GW218 GY218 HE218 HG218 HM218 HO218 HU218 HW218 IC218 IE218 IK218 IM218 IS218 IU218 E219 G219 M219 O219 U219 W219 AC219 AE219 AK219 AM219 AS219 AU219 BA219 BC219 BI219 BK219 BQ219 BS219 BY219 CA219 CG219 CI219 CO219 CQ219 CW219 CY219 DE219 DG219 DM219 DO219 DU219 DW219 EC219 EE219 EK219 EM219 ES219 EU219 FA219 FC219 FI219 FK219 FQ219 FS219 FY219 GA219 GG219 GI219 GO219 GQ219 GW219 GY219 HE219 HG219 HM219 HO219 HU219 HW219 IC219 IE219 IK219 IM219 IS219 IU219 E220 G220 M220 O220 U220 W220 AC220 AE220 AK220 AM220 AS220 AU220 BA220 BC220 BI220 BK220 BQ220 BS220 BY220 CA220 CG220 CI220 CO220 CQ220 CW220 CY220 DE220 DG220 DM220 DO220 DU220 DW220 EC220 EE220 EK220 EM220 ES220 EU220 FA220 FC220 FI220 FK220 FQ220 FS220 FY220 GA220 GG220 GI220 GO220 GQ220 GW220 GY220 HE220 HG220 HM220 HO220 HU220 HW220 IC220 IE220 IK220 IM220 IS220 IU220 E221 G221 M221 O221 U221 W221 AC221 AE221 AK221 AM221 AS221 AU221 BA221 BC221 BI221 BK221 BQ221 BS221 BY221 CA221 CG221 CI221 CO221 CQ221 CW221 CY221 DE221 DG221 DM221 DO221 DU221 DW221 EC221 EE221 EK221 EM221 ES221 EU221 FA221 FC221 FI221 FK221 FQ221 FS221 FY221 GA221 GG221 GI221 GO221 GQ221 GW221 GY221 HE221 HG221 HM221 HO221 HU221 HW221 IC221 IE221 IK221 IM221 IS221 IU221 E222 G222 M222 O222 U222 W222 AC222 AE222 AK222 AM222 AS222 AU222 BA222 BC222 BI222 BK222 BQ222 BS222 BY222 CA222 CG222 CI222 CO222 CQ222 CW222 CY222 DE222 DG222 DM222 DO222 DU222 DW222 EC222 EE222 EK222 EM222 ES222 EU222 FA222 FC222 FI222 FK222 FQ222 FS222 FY222 GA222 GG222 GI222 GO222 GQ222 GW222 GY222 HE222 HG222 HM222 HO222 HU222 HW222 IC222 IE222 IK222 IM222 IS222 IU222 E223 G223 M223 O223 U223 W223 AC223 AE223 AK223 AM223 AS223 AU223 BA223 BC223 BI223 BK223 BQ223 BS223 BY223 CA223 CG223 CI223 CO223 CQ223 CW223 CY223 DE223 DG223 DM223 DO223 DU223 DW223 EC223 EE223 EK223 EM223 ES223 EU223 FA223 FC223 FI223 FK223 FQ223 FS223 FY223 GA223 GG223 GI223 GO223 GQ223 GW223 GY223 HE223 HG223 HM223 HO223 HU223 HW223 IC223 IE223 IK223 IM223 IS223 IU223 E224 G224 M224 O224 U224 W224 AC224 AE224 AK224 AM224 AS224 AU224 BA224 BC224 BI224 BK224 BQ224 BS224 BY224 CA224 CG224 CI224 CO224 CQ224 CW224 CY224 DE224 DG224 DM224 DO224 DU224 DW224 EC224 EE224 EK224 EM224 ES224 EU224 FA224 FC224 FI224 FK224 FQ224 FS224 FY224 GA224 GG224 GI224 GO224 GQ224 GW224 GY224 HE224 HG224 HM224 HO224 HU224 HW224 IC224 IE224 IK224 IM224 IS224 IU224 E225 G225 M225 O225 U225 W225 AC225 AE225 AK225 AM225 AS225 AU225 BA225 BC225 BI225 BK225 BQ225 BS225 BY225 CA225 CG225 CI225 CO225 CQ225 CW225 CY225 DE225 DG225 DM225 DO225 DU225 DW225 EC225 EE225 EK225 EM225 ES225 EU225 FA225 FC225 FI225 FK225 FQ225 FS225 FY225 GA225 GG225 GI225 GO225 GQ225 GW225 GY225 HE225 HG225 HM225 HO225 HU225 HW225 IC225 IE225 IK225 IM225 IS225 IU225 E226 G226 M226 O226 U226 W226 AC226 AE226 AK226 AM226 AS226 AU226 BA226 BC226 BI226 BK226 BQ226 BS226 BY226 CA226 CG226 CI226 CO226 CQ226 CW226 CY226 DE226 DG226 DM226 DO226 DU226 DW226 EC226 EE226 EK226 EM226 ES226 EU226 FA226 FC226 FI226 FK226 FQ226 FS226 FY226 GA226 GG226 GI226 GO226 GQ226 GW226 GY226 HE226 HG226 HM226 HO226 HU226 HW226 IC226 IE226 IK226 IM226 IS226 IU226 E227 G227 M227 O227 U227 W227 AC227 AE227 AK227 AM227 AS227 AU227 BA227 BC227 BI227 BK227 BQ227 BS227 BY227 CA227 CG227 CI227 CO227 CQ227 CW227 CY227 DE227 DG227 DM227 DO227 DU227 DW227 EC227 EE227 EK227 EM227 ES227 EU227 FA227 FC227 FI227 FK227 FQ227 FS227 FY227 GA227 GG227 GI227 GO227 GQ227 GW227 GY227 HE227 HG227 HM227 HO227 HU227 HW227 IC227 IE227 IK227 IM227 IS227 IU227 E228 G228 M228 O228 U228 W228 AC228 AE228 AK228 AM228 AS228 AU228 BA228 BC228 BI228 BK228 BQ228 BS228 BY228 CA228 CG228 CI228 CO228 CQ228 CW228 CY228 DE228 DG228 DM228 DO228 DU228 DW228 EC228 EE228 EK228 EM228 ES228 EU228 FA228 FC228 FI228 FK228 FQ228 FS228 FY228 GA228 GG228 GI228 GO228 GQ228 GW228 GY228 HE228 HG228 HM228 HO228 HU228 HW228 IC228 IE228 IK228 IM228 IS228 IU228 E229 G229 M229 O229 U229 W229 AC229 AE229 AK229 AM229 AS229 AU229 BA229 BC229 BI229 BK229 BQ229 BS229 BY229 CA229 CG229 CI229 CO229 CQ229 CW229 CY229 DE229 DG229 DM229 DO229 DU229 DW229 EC229 EE229 EK229 EM229 ES229 EU229 FA229 FC229 FI229 FK229 FQ229 FS229 FY229 GA229 GG229 GI229 GO229 GQ229 GW229 GY229 HE229 HG229 HM229 HO229 HU229 HW229 IC229 IE229 IK229 IM229 IS229 IU229 E230 G230 M230 O230 U230 W230 AC230 AE230 AK230 AM230 AS230 AU230 BA230 BC230 BI230 BK230 BQ230 BS230 BY230 CA230 CG230 CI230 CO230 CQ230 CW230 CY230 DE230 DG230 DM230 DO230 DU230 DW230 EC230 EE230 EK230 EM230 ES230 EU230 FA230 FC230 FI230 FK230 FQ230 FS230 FY230 GA230 GG230 GI230 GO230 GQ230 GW230 GY230 HE230 HG230 HM230 HO230 HU230 HW230 IC230 IE230 IK230 IM230 IS230 IU230 E231 G231 M231 O231 U231 W231 AC231 AE231 AK231 AM231 AS231 AU231 BA231 BC231 BI231 BK231 BQ231 BS231 BY231 CA231 CG231 CI231 CO231 CQ231 CW231 CY231 DE231 DG231 DM231 DO231 DU231 DW231 EC231 EE231 EK231 EM231 ES231 EU231 FA231 FC231 FI231 FK231 FQ231 FS231 FY231 GA231 GG231 GI231 GO231 GQ231 GW231 GY231 HE231 HG231 HM231 HO231 HU231 HW231 IC231 IE231 IK231 IM231 IS231 IU231 E232 G232 M232 O232 U232 W232 AC232 AE232 AK232 AM232 AS232 AU232 BA232 BC232 BI232 BK232 BQ232 BS232 BY232 CA232 CG232 CI232 CO232 CQ232 CW232 CY232 DE232 DG232 DM232 DO232 DU232 DW232 EC232 EE232 EK232 EM232 ES232 EU232 FA232 FC232 FI232 FK232 FQ232 FS232 FY232 GA232 GG232 GI232 GO232 GQ232 GW232 GY232 HE232 HG232 HM232 HO232 HU232 HW232 IC232 IE232 IK232 IM232 IS232 IU232 E233 G233 M233 O233 U233 W233 AC233 AE233 AK233 AM233 AS233 AU233 BA233 BC233 BI233 BK233 BQ233 BS233 BY233 CA233 CG233 CI233 CO233 CQ233 CW233 CY233 DE233 DG233 DM233 DO233 DU233 DW233 EC233 EE233 EK233 EM233 ES233 EU233 FA233 FC233 FI233 FK233 FQ233 FS233 FY233 GA233 GG233 GI233 GO233 GQ233 GW233 GY233 HE233 HG233 HM233 HO233 HU233 HW233 IC233 IE233 IK233 IM233 IS233 IU233 E234 G234 M234 O234 U234 W234 AC234 AE234 AK234 AM234 AS234 AU234 BA234 BC234 BI234 BK234 BQ234 BS234 BY234 CA234 CG234 CI234 CO234 CQ234 CW234 CY234 DE234 DG234 DM234 DO234 DU234 DW234 EC234 EE234 EK234 EM234 ES234 EU234 FA234 FC234 FI234 FK234 FQ234 FS234 FY234 GA234 GG234 GI234 GO234 GQ234 GW234 GY234 HE234 HG234 HM234 HO234 HU234 HW234 IC234 IE234 IK234 IM234 IS234 IU234 E235 G235 M235 O235 U235 W235 AC235 AE235 AK235 AM235 AS235 AU235 BA235 BC235 BI235 BK235 BQ235 BS235 BY235 CA235 CG235 CI235 CO235 CQ235 CW235 CY235 DE235 DG235 DM235 DO235 DU235 DW235 EC235 EE235 EK235 EM235 ES235 EU235 FA235 FC235 FI235 FK235 FQ235 FS235 FY235 GA235 GG235 GI235 GO235 GQ235 GW235 GY235 HE235 HG235 HM235 HO235 HU235 HW235 IC235 IE235 IK235 IM235 IS235 IU235 E236 G236 M236 O236 U236 W236 AC236 AE236 AK236 AM236 AS236 AU236 BA236 BC236 BI236 BK236 BQ236 BS236 BY236 CA236 CG236 CI236 CO236 CQ236 CW236 CY236 DE236 DG236 DM236 DO236 DU236 DW236 EC236 EE236 EK236 EM236 ES236 EU236 FA236 FC236 FI236 FK236 FQ236 FS236 FY236 GA236 GG236 GI236 GO236 GQ236 GW236 GY236 HE236 HG236 HM236 HO236 HU236 HW236 IC236 IE236 IK236 IM236 IS236 IU236 E237 G237 M237 O237 U237 W237 AC237 AE237 AK237 AM237 AS237 AU237 BA237 BC237 BI237 BK237 BQ237 BS237 BY237 CA237 CG237 CI237 CO237 CQ237 CW237 CY237 DE237 DG237 DM237 DO237 DU237 DW237 EC237 EE237 EK237 EM237 ES237 EU237 FA237 FC237 FI237 FK237 FQ237 FS237 FY237 GA237 GG237 GI237 GO237 GQ237 GW237 GY237 HE237 HG237 HM237 HO237 HU237 HW237 IC237 IE237 IK237 IM237 IS237 IU237 E238 G238 M238 O238 U238 W238 AC238 AE238 AK238 AM238 AS238 AU238 BA238 BC238 BI238 BK238 BQ238 BS238 BY238 CA238 CG238 CI238 CO238 CQ238 CW238 CY238 DE238 DG238 DM238 DO238 DU238 DW238 EC238 EE238 EK238 EM238 ES238 EU238 FA238 FC238 FI238 FK238 FQ238 FS238 FY238 GA238 GG238 GI238 GO238 GQ238 GW238 GY238 HE238 HG238 HM238 HO238 HU238 HW238 IC238 IE238 IK238 IM238 IS238 IU238 E239:E245 G239:G269 E248:E269">
    <cfRule type="cellIs" dxfId="0" priority="1" operator="lessThan" stopIfTrue="1">
      <formula>0</formula>
    </cfRule>
  </conditionalFormatting>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U144"/>
  <sheetViews>
    <sheetView workbookViewId="0" showGridLines="0" defaultGridColor="1"/>
  </sheetViews>
  <sheetFormatPr defaultColWidth="10.3333" defaultRowHeight="19.7" customHeight="1" outlineLevelRow="0" outlineLevelCol="0"/>
  <cols>
    <col min="1" max="1" width="35.6719" style="65" customWidth="1"/>
    <col min="2" max="2" width="5.17188" style="65" customWidth="1"/>
    <col min="3" max="5" width="20.6719" style="65" customWidth="1"/>
    <col min="6" max="6" width="13.5" style="65" customWidth="1"/>
    <col min="7" max="7" width="17.6719" style="65" customWidth="1"/>
    <col min="8" max="8" width="20.6719" style="65" customWidth="1"/>
    <col min="9" max="255" width="10.3516" style="65" customWidth="1"/>
    <col min="256" max="16384" width="10.3516" style="65" customWidth="1"/>
  </cols>
  <sheetData>
    <row r="1" ht="48" customHeight="1">
      <c r="A1" t="s" s="66">
        <v>156</v>
      </c>
      <c r="B1" s="67"/>
      <c r="C1" t="s" s="49">
        <v>157</v>
      </c>
      <c r="D1" s="68"/>
      <c r="E1" s="68"/>
      <c r="F1" s="68"/>
      <c r="G1" s="68"/>
      <c r="H1" s="68"/>
      <c r="I1" s="69"/>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1"/>
    </row>
    <row r="2" ht="16.7" customHeight="1">
      <c r="A2" s="67"/>
      <c r="B2" s="67"/>
      <c r="C2" t="s" s="72">
        <v>158</v>
      </c>
      <c r="D2" s="68"/>
      <c r="E2" s="68"/>
      <c r="F2" s="68"/>
      <c r="G2" s="68"/>
      <c r="H2" s="68"/>
      <c r="I2" s="73"/>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5"/>
    </row>
    <row r="3" ht="21.95" customHeight="1">
      <c r="A3" t="s" s="76">
        <v>159</v>
      </c>
      <c r="B3" s="77"/>
      <c r="C3" s="68"/>
      <c r="D3" s="68"/>
      <c r="E3" s="68"/>
      <c r="F3" s="68"/>
      <c r="G3" s="68"/>
      <c r="H3" s="68"/>
      <c r="I3" s="73"/>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5"/>
    </row>
    <row r="4" ht="21.95" customHeight="1">
      <c r="A4" s="77"/>
      <c r="B4" s="77"/>
      <c r="C4" t="s" s="78">
        <v>160</v>
      </c>
      <c r="D4" t="s" s="78">
        <v>161</v>
      </c>
      <c r="E4" t="s" s="78">
        <v>162</v>
      </c>
      <c r="F4" t="s" s="78">
        <v>163</v>
      </c>
      <c r="G4" t="s" s="78">
        <v>164</v>
      </c>
      <c r="H4" s="79"/>
      <c r="I4" s="73"/>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5"/>
    </row>
    <row r="5" ht="18" customHeight="1">
      <c r="A5" t="s" s="80">
        <v>165</v>
      </c>
      <c r="B5" s="67"/>
      <c r="C5" s="48">
        <v>97793.05</v>
      </c>
      <c r="D5" s="68"/>
      <c r="E5" s="79"/>
      <c r="F5" s="79"/>
      <c r="G5" s="79"/>
      <c r="H5" s="79"/>
      <c r="I5" s="73"/>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5"/>
    </row>
    <row r="6" ht="18" customHeight="1">
      <c r="A6" s="67"/>
      <c r="B6" s="67"/>
      <c r="C6" s="68"/>
      <c r="D6" s="68"/>
      <c r="E6" s="79"/>
      <c r="F6" s="79"/>
      <c r="G6" s="79"/>
      <c r="H6" s="79"/>
      <c r="I6" s="73"/>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5"/>
    </row>
    <row r="7" ht="18" customHeight="1">
      <c r="A7" t="s" s="80">
        <v>166</v>
      </c>
      <c r="B7" s="67"/>
      <c r="C7" s="81">
        <f>SUM(D7:G7)</f>
        <v>74480</v>
      </c>
      <c r="D7" s="81">
        <f>C60</f>
        <v>19120</v>
      </c>
      <c r="E7" s="81">
        <f>C87</f>
        <v>19540</v>
      </c>
      <c r="F7" s="81">
        <f>C111</f>
        <v>16870</v>
      </c>
      <c r="G7" s="81">
        <f>C133</f>
        <v>18950</v>
      </c>
      <c r="H7" s="79"/>
      <c r="I7" s="73"/>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5"/>
    </row>
    <row r="8" ht="18" customHeight="1">
      <c r="A8" t="s" s="80">
        <v>167</v>
      </c>
      <c r="B8" s="67"/>
      <c r="C8" s="81">
        <f>SUM(D8:G8)</f>
        <v>30934.11</v>
      </c>
      <c r="D8" s="81">
        <f>D60</f>
        <v>8768.16</v>
      </c>
      <c r="E8" s="81">
        <f>D87</f>
        <v>10137.96</v>
      </c>
      <c r="F8" s="81">
        <f>D111</f>
        <v>5394.9</v>
      </c>
      <c r="G8" s="81">
        <f>D133</f>
        <v>6633.09</v>
      </c>
      <c r="H8" s="79"/>
      <c r="I8" s="73"/>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5"/>
    </row>
    <row r="9" ht="18" customHeight="1">
      <c r="A9" t="s" s="80">
        <v>168</v>
      </c>
      <c r="B9" s="67"/>
      <c r="C9" s="81">
        <f>C7-C8</f>
        <v>43545.89</v>
      </c>
      <c r="D9" s="81">
        <f>D7-D8</f>
        <v>10351.84</v>
      </c>
      <c r="E9" s="81">
        <f>E7-E8</f>
        <v>9402.040000000001</v>
      </c>
      <c r="F9" s="81">
        <f>F7-F8</f>
        <v>11475.1</v>
      </c>
      <c r="G9" s="81">
        <f>G7-G8</f>
        <v>12316.91</v>
      </c>
      <c r="H9" s="79"/>
      <c r="I9" s="73"/>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5"/>
    </row>
    <row r="10" ht="18" customHeight="1">
      <c r="A10" s="67"/>
      <c r="B10" s="67"/>
      <c r="C10" s="68"/>
      <c r="D10" s="68"/>
      <c r="E10" s="79"/>
      <c r="F10" s="79"/>
      <c r="G10" s="79"/>
      <c r="H10" s="79"/>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5"/>
    </row>
    <row r="11" ht="18" customHeight="1">
      <c r="A11" t="s" s="80">
        <v>169</v>
      </c>
      <c r="B11" s="67"/>
      <c r="C11" s="81">
        <f>SUM(D11:G11)</f>
        <v>11455.27</v>
      </c>
      <c r="D11" s="81">
        <f>C59</f>
        <v>4393.71</v>
      </c>
      <c r="E11" s="81">
        <f>C86</f>
        <v>2016.7</v>
      </c>
      <c r="F11" s="81">
        <f>C110</f>
        <v>4694.86</v>
      </c>
      <c r="G11" s="81">
        <f>C132</f>
        <v>350</v>
      </c>
      <c r="H11" s="79"/>
      <c r="I11" s="73"/>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5"/>
    </row>
    <row r="12" ht="18" customHeight="1">
      <c r="A12" t="s" s="80">
        <v>170</v>
      </c>
      <c r="B12" s="67"/>
      <c r="C12" s="81">
        <f>SUM(D12:G12)</f>
        <v>0</v>
      </c>
      <c r="D12" s="81">
        <f>D59</f>
        <v>0</v>
      </c>
      <c r="E12" s="81">
        <f>D86</f>
        <v>0</v>
      </c>
      <c r="F12" s="81">
        <f>D110</f>
        <v>0</v>
      </c>
      <c r="G12" s="81">
        <f>D132</f>
        <v>0</v>
      </c>
      <c r="H12" s="79"/>
      <c r="I12" s="73"/>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5"/>
    </row>
    <row r="13" ht="18" customHeight="1">
      <c r="A13" t="s" s="80">
        <v>171</v>
      </c>
      <c r="B13" s="67"/>
      <c r="C13" s="81">
        <f>C11-C12</f>
        <v>11455.27</v>
      </c>
      <c r="D13" s="81">
        <f>D11-D12</f>
        <v>4393.71</v>
      </c>
      <c r="E13" s="81">
        <f>E11-E12</f>
        <v>2016.7</v>
      </c>
      <c r="F13" s="81">
        <f>F11-F12</f>
        <v>4694.86</v>
      </c>
      <c r="G13" s="81">
        <f>G11-G12</f>
        <v>350</v>
      </c>
      <c r="H13" s="79"/>
      <c r="I13" s="7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5"/>
    </row>
    <row r="14" ht="16.7" customHeight="1">
      <c r="A14" s="67"/>
      <c r="B14" s="67"/>
      <c r="C14" s="68"/>
      <c r="D14" s="79"/>
      <c r="E14" s="79"/>
      <c r="F14" s="79"/>
      <c r="G14" s="79"/>
      <c r="H14" s="68"/>
      <c r="I14" s="73"/>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5"/>
    </row>
    <row r="15" ht="16.7" customHeight="1">
      <c r="A15" t="s" s="80">
        <v>172</v>
      </c>
      <c r="B15" s="67"/>
      <c r="C15" s="81">
        <f>C5+'Luce'!AD14-E61-E88-E112-E134-'Teacher Funds'!AD9-E123</f>
        <v>76677.070000000007</v>
      </c>
      <c r="D15" s="82"/>
      <c r="E15" s="82"/>
      <c r="F15" s="82"/>
      <c r="G15" s="82"/>
      <c r="H15" s="83"/>
      <c r="I15" t="s" s="84">
        <v>173</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5"/>
    </row>
    <row r="16" ht="16.7" customHeight="1">
      <c r="A16" t="s" s="80">
        <v>174</v>
      </c>
      <c r="B16" s="67"/>
      <c r="C16" s="85">
        <f>'Master'!G2</f>
        <v>49135.7</v>
      </c>
      <c r="D16" s="79"/>
      <c r="E16" s="79"/>
      <c r="F16" s="79"/>
      <c r="G16" s="79"/>
      <c r="H16" s="86"/>
      <c r="I16" s="73"/>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5"/>
    </row>
    <row r="17" ht="16.7" customHeight="1">
      <c r="A17" t="s" s="80">
        <v>175</v>
      </c>
      <c r="B17" s="67"/>
      <c r="C17" s="81">
        <f>'Master'!H2</f>
        <v>9729.85</v>
      </c>
      <c r="D17" s="79"/>
      <c r="E17" s="79"/>
      <c r="F17" s="79"/>
      <c r="G17" s="79"/>
      <c r="H17" s="86"/>
      <c r="I17" s="73"/>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5"/>
    </row>
    <row r="18" ht="16.7" customHeight="1">
      <c r="A18" t="s" s="80">
        <v>176</v>
      </c>
      <c r="B18" s="67"/>
      <c r="C18" s="81">
        <f>C5+C17-C16</f>
        <v>58387.2</v>
      </c>
      <c r="D18" s="87"/>
      <c r="E18" s="86"/>
      <c r="F18" s="87"/>
      <c r="G18" s="68"/>
      <c r="H18" s="83"/>
      <c r="I18" t="s" s="84">
        <v>177</v>
      </c>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5"/>
    </row>
    <row r="19" ht="16.7" customHeight="1">
      <c r="A19" s="67"/>
      <c r="B19" s="67"/>
      <c r="C19" s="68"/>
      <c r="D19" s="82"/>
      <c r="E19" s="86"/>
      <c r="F19" s="87"/>
      <c r="G19" s="68"/>
      <c r="H19" s="86"/>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5"/>
    </row>
    <row r="20" ht="21.95" customHeight="1">
      <c r="A20" t="s" s="76">
        <v>10</v>
      </c>
      <c r="B20" s="77"/>
      <c r="C20" s="68"/>
      <c r="D20" s="68"/>
      <c r="E20" s="68"/>
      <c r="F20" s="68"/>
      <c r="G20" s="68"/>
      <c r="H20" s="68"/>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5"/>
    </row>
    <row r="21" ht="23.1" customHeight="1">
      <c r="A21" s="67"/>
      <c r="B21" s="67"/>
      <c r="C21" t="s" s="78">
        <v>178</v>
      </c>
      <c r="D21" t="s" s="78">
        <v>179</v>
      </c>
      <c r="E21" t="s" s="78">
        <v>180</v>
      </c>
      <c r="F21" t="s" s="78">
        <v>181</v>
      </c>
      <c r="G21" t="s" s="78">
        <v>182</v>
      </c>
      <c r="H21" t="s" s="78">
        <v>183</v>
      </c>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5"/>
    </row>
    <row r="22" ht="16.7" customHeight="1">
      <c r="A22" t="s" s="80">
        <v>184</v>
      </c>
      <c r="B22" s="88">
        <v>601</v>
      </c>
      <c r="C22" s="68">
        <v>82.89</v>
      </c>
      <c r="D22" t="s" s="47">
        <v>185</v>
      </c>
      <c r="E22" s="81">
        <f>'Luce'!AC4</f>
        <v>172.22</v>
      </c>
      <c r="F22" s="68"/>
      <c r="G22" s="68"/>
      <c r="H22" t="s" s="72">
        <f>'Luce'!AE4</f>
        <v>186</v>
      </c>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5"/>
    </row>
    <row r="23" ht="16.7" customHeight="1">
      <c r="A23" t="s" s="80">
        <v>187</v>
      </c>
      <c r="B23" s="88">
        <v>602</v>
      </c>
      <c r="C23" s="68">
        <v>0</v>
      </c>
      <c r="D23" s="68"/>
      <c r="E23" s="81">
        <f>'Luce'!AC5</f>
        <v>0</v>
      </c>
      <c r="F23" s="68">
        <f>'Teacher Funds'!AC11</f>
        <v>0</v>
      </c>
      <c r="G23" s="68"/>
      <c r="H23" s="68">
        <f>E23+G23-F23</f>
        <v>0</v>
      </c>
      <c r="I23" s="73"/>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5"/>
    </row>
    <row r="24" ht="16.7" customHeight="1">
      <c r="A24" t="s" s="80">
        <v>188</v>
      </c>
      <c r="B24" s="88">
        <v>603</v>
      </c>
      <c r="C24" s="68">
        <v>155.7</v>
      </c>
      <c r="D24" s="68"/>
      <c r="E24" s="81">
        <f>'Luce'!AC6</f>
        <v>67.7</v>
      </c>
      <c r="F24" s="68">
        <f>'Teacher Funds'!AC12</f>
        <v>0</v>
      </c>
      <c r="G24" s="68"/>
      <c r="H24" s="68">
        <f>E24+G24-F24</f>
        <v>67.7</v>
      </c>
      <c r="I24" s="73"/>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5"/>
    </row>
    <row r="25" ht="16.7" customHeight="1">
      <c r="A25" t="s" s="80">
        <v>189</v>
      </c>
      <c r="B25" s="88">
        <v>604</v>
      </c>
      <c r="C25" s="68">
        <v>0</v>
      </c>
      <c r="D25" s="68"/>
      <c r="E25" s="81">
        <f>'Luce'!AC7</f>
        <v>0</v>
      </c>
      <c r="F25" s="68">
        <f>'Teacher Funds'!AC13</f>
        <v>1590.67</v>
      </c>
      <c r="G25" s="68">
        <f>C125</f>
        <v>1800</v>
      </c>
      <c r="H25" s="68">
        <f>E25+G25-F25</f>
        <v>209.33</v>
      </c>
      <c r="I25" s="73"/>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5"/>
    </row>
    <row r="26" ht="16.7" customHeight="1">
      <c r="A26" t="s" s="80">
        <v>190</v>
      </c>
      <c r="B26" s="88">
        <v>605</v>
      </c>
      <c r="C26" s="68">
        <v>15928.83</v>
      </c>
      <c r="D26" s="68"/>
      <c r="E26" s="81">
        <f>'Luce'!AC8</f>
        <v>8152.26</v>
      </c>
      <c r="F26" s="68">
        <v>0</v>
      </c>
      <c r="G26" s="68">
        <f>C121</f>
        <v>1500</v>
      </c>
      <c r="H26" s="68">
        <f>E26+G26-F26</f>
        <v>9652.26</v>
      </c>
      <c r="I26" s="73"/>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5"/>
    </row>
    <row r="27" ht="16.7" customHeight="1">
      <c r="A27" t="s" s="80">
        <v>191</v>
      </c>
      <c r="B27" s="88">
        <v>607</v>
      </c>
      <c r="C27" s="68">
        <v>16</v>
      </c>
      <c r="D27" s="68"/>
      <c r="E27" s="81">
        <f>'Luce'!AC10</f>
        <v>950</v>
      </c>
      <c r="F27" s="68">
        <v>0</v>
      </c>
      <c r="G27" s="68"/>
      <c r="H27" s="68">
        <f>E27+G27-F27</f>
        <v>950</v>
      </c>
      <c r="I27" s="73"/>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5"/>
    </row>
    <row r="28" ht="16.7" customHeight="1">
      <c r="A28" t="s" s="80">
        <v>192</v>
      </c>
      <c r="B28" s="88">
        <v>608</v>
      </c>
      <c r="C28" s="68">
        <v>53548.8</v>
      </c>
      <c r="D28" s="68"/>
      <c r="E28" s="81">
        <f>'Luce'!AC11</f>
        <v>308</v>
      </c>
      <c r="F28" s="68">
        <f>'Teacher Funds'!AC14</f>
        <v>1560.36</v>
      </c>
      <c r="G28" s="68">
        <f>C126</f>
        <v>10000</v>
      </c>
      <c r="H28" s="68">
        <f>E28+G28-F28</f>
        <v>8747.639999999999</v>
      </c>
      <c r="I28" s="73"/>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5"/>
    </row>
    <row r="29" ht="16.7" customHeight="1">
      <c r="A29" t="s" s="80">
        <v>193</v>
      </c>
      <c r="B29" s="88">
        <v>609</v>
      </c>
      <c r="C29" s="68">
        <v>0</v>
      </c>
      <c r="D29" s="68"/>
      <c r="E29" s="81">
        <f>'Luce'!AC12</f>
        <v>0</v>
      </c>
      <c r="F29" s="68">
        <v>0</v>
      </c>
      <c r="G29" s="68"/>
      <c r="H29" s="68">
        <f>E29+G29-F29</f>
        <v>0</v>
      </c>
      <c r="I29" s="73"/>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5"/>
    </row>
    <row r="30" ht="16.7" customHeight="1">
      <c r="A30" t="s" s="41">
        <v>194</v>
      </c>
      <c r="B30" s="89"/>
      <c r="C30" s="68">
        <f>SUM(C21:C29)</f>
        <v>69732.22</v>
      </c>
      <c r="D30" s="68">
        <f>SUM(D21:D29)</f>
        <v>0</v>
      </c>
      <c r="E30" s="81">
        <f>'Luce'!AC14</f>
        <v>9650.18</v>
      </c>
      <c r="F30" s="68">
        <f>SUM(F21:F29)</f>
        <v>3151.03</v>
      </c>
      <c r="G30" s="68">
        <f>SUM(G21:G29)</f>
        <v>13300</v>
      </c>
      <c r="H30" s="68">
        <f>SUM(H21:H29)</f>
        <v>19626.93</v>
      </c>
      <c r="I30" s="73"/>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5"/>
    </row>
    <row r="31" ht="16.7" customHeight="1">
      <c r="A31" s="90"/>
      <c r="B31" s="90"/>
      <c r="C31" s="68"/>
      <c r="D31" s="68"/>
      <c r="E31" s="68"/>
      <c r="F31" s="68"/>
      <c r="G31" s="68"/>
      <c r="H31" s="68"/>
      <c r="I31" s="73"/>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5"/>
    </row>
    <row r="32" ht="21.95" customHeight="1">
      <c r="A32" t="s" s="76">
        <v>181</v>
      </c>
      <c r="B32" s="77"/>
      <c r="C32" s="68"/>
      <c r="D32" s="68"/>
      <c r="E32" s="68"/>
      <c r="F32" s="68"/>
      <c r="G32" s="68"/>
      <c r="H32" s="68"/>
      <c r="I32" s="73"/>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5"/>
    </row>
    <row r="33" ht="21.95" customHeight="1">
      <c r="A33" t="s" s="91">
        <v>195</v>
      </c>
      <c r="B33" s="92"/>
      <c r="C33" s="68"/>
      <c r="D33" s="68"/>
      <c r="E33" s="68"/>
      <c r="F33" s="68"/>
      <c r="G33" s="68"/>
      <c r="H33" s="68"/>
      <c r="I33" s="73"/>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5"/>
    </row>
    <row r="34" ht="41.1" customHeight="1">
      <c r="A34" s="42"/>
      <c r="B34" s="42"/>
      <c r="C34" t="s" s="93">
        <v>196</v>
      </c>
      <c r="D34" t="s" s="93">
        <v>197</v>
      </c>
      <c r="E34" t="s" s="93">
        <v>198</v>
      </c>
      <c r="F34" t="s" s="93">
        <v>199</v>
      </c>
      <c r="G34" s="34"/>
      <c r="H34" s="34"/>
      <c r="I34" s="9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5"/>
    </row>
    <row r="35" ht="16.7" customHeight="1">
      <c r="A35" t="s" s="80">
        <v>200</v>
      </c>
      <c r="B35" s="88">
        <v>101</v>
      </c>
      <c r="C35" s="95">
        <v>400</v>
      </c>
      <c r="D35" s="81">
        <f>'Hillcrest'!AC4</f>
        <v>15.74</v>
      </c>
      <c r="E35" s="81">
        <f>'Hillcrest'!AD4</f>
        <v>0</v>
      </c>
      <c r="F35" s="81">
        <f>C35-D35</f>
        <v>384.26</v>
      </c>
      <c r="G35" s="82"/>
      <c r="H35" s="68"/>
      <c r="I35" s="9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5"/>
    </row>
    <row r="36" ht="16.7" customHeight="1">
      <c r="A36" t="s" s="80">
        <v>201</v>
      </c>
      <c r="B36" s="88">
        <v>102</v>
      </c>
      <c r="C36" s="95">
        <f>'Hillcrest'!AE49</f>
        <v>2160</v>
      </c>
      <c r="D36" s="81">
        <f>'Hillcrest'!AC5</f>
        <v>1150.74</v>
      </c>
      <c r="E36" s="81">
        <f>'Hillcrest'!AD5</f>
        <v>541.27</v>
      </c>
      <c r="F36" s="81">
        <f>C36-D36</f>
        <v>1009.26</v>
      </c>
      <c r="G36" s="82"/>
      <c r="H36" s="68"/>
      <c r="I36" s="9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5"/>
    </row>
    <row r="37" ht="16.7" customHeight="1">
      <c r="A37" t="s" s="80">
        <v>202</v>
      </c>
      <c r="B37" s="88">
        <v>103</v>
      </c>
      <c r="C37" s="95">
        <f>'Hillcrest'!AE64</f>
        <v>1800</v>
      </c>
      <c r="D37" s="81">
        <f>'Hillcrest'!AC6</f>
        <v>1013.57</v>
      </c>
      <c r="E37" s="81">
        <f>'Hillcrest'!AD6</f>
        <v>357.03</v>
      </c>
      <c r="F37" s="81">
        <f>C37-D37</f>
        <v>786.4299999999999</v>
      </c>
      <c r="G37" s="82"/>
      <c r="H37" s="68"/>
      <c r="I37" s="9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5"/>
    </row>
    <row r="38" ht="16.7" customHeight="1">
      <c r="A38" t="s" s="80">
        <v>203</v>
      </c>
      <c r="B38" s="88">
        <v>104</v>
      </c>
      <c r="C38" s="95">
        <v>450</v>
      </c>
      <c r="D38" s="81">
        <f>'Hillcrest'!AC7</f>
        <v>155.08</v>
      </c>
      <c r="E38" s="81">
        <f>'Hillcrest'!AD7</f>
        <v>0</v>
      </c>
      <c r="F38" s="81">
        <f>C38-D38</f>
        <v>294.92</v>
      </c>
      <c r="G38" s="82"/>
      <c r="H38" s="68"/>
      <c r="I38" s="9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5"/>
    </row>
    <row r="39" ht="16.7" customHeight="1">
      <c r="A39" t="s" s="80">
        <v>204</v>
      </c>
      <c r="B39" s="88">
        <v>105</v>
      </c>
      <c r="C39" s="95">
        <v>1800</v>
      </c>
      <c r="D39" s="81">
        <f>'Hillcrest'!AC8</f>
        <v>1435.28</v>
      </c>
      <c r="E39" s="81">
        <f>'Hillcrest'!AD8</f>
        <v>0</v>
      </c>
      <c r="F39" s="81">
        <f>C39-D39</f>
        <v>364.72</v>
      </c>
      <c r="G39" s="82"/>
      <c r="H39" s="68"/>
      <c r="I39" s="9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5"/>
    </row>
    <row r="40" ht="18.75" customHeight="1">
      <c r="A40" t="s" s="80">
        <v>205</v>
      </c>
      <c r="B40" s="88">
        <v>106</v>
      </c>
      <c r="C40" s="95">
        <v>1890</v>
      </c>
      <c r="D40" s="81">
        <f>'Hillcrest'!AC9</f>
        <v>492</v>
      </c>
      <c r="E40" s="81">
        <f>'Hillcrest'!AD9</f>
        <v>492</v>
      </c>
      <c r="F40" s="81">
        <f>C40-D40</f>
        <v>1398</v>
      </c>
      <c r="G40" s="82"/>
      <c r="H40" s="68"/>
      <c r="I40" s="9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5"/>
    </row>
    <row r="41" ht="16.7" customHeight="1">
      <c r="A41" t="s" s="80">
        <v>206</v>
      </c>
      <c r="B41" s="88">
        <v>107</v>
      </c>
      <c r="C41" s="95">
        <v>250</v>
      </c>
      <c r="D41" s="81">
        <f>'Hillcrest'!AC10</f>
        <v>0</v>
      </c>
      <c r="E41" s="81">
        <f>'Hillcrest'!AD10</f>
        <v>0</v>
      </c>
      <c r="F41" s="81">
        <f>C41-D41</f>
        <v>250</v>
      </c>
      <c r="G41" s="82"/>
      <c r="H41" s="68"/>
      <c r="I41" s="9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5"/>
    </row>
    <row r="42" ht="16.7" customHeight="1">
      <c r="A42" t="s" s="80">
        <v>207</v>
      </c>
      <c r="B42" s="88">
        <v>108</v>
      </c>
      <c r="C42" s="95">
        <v>2000</v>
      </c>
      <c r="D42" s="81">
        <f>'Hillcrest'!AC11</f>
        <v>134.81</v>
      </c>
      <c r="E42" s="81">
        <f>'Hillcrest'!AD11</f>
        <v>134.81</v>
      </c>
      <c r="F42" s="81">
        <f>C42-D42</f>
        <v>1865.19</v>
      </c>
      <c r="G42" s="82"/>
      <c r="H42" s="68"/>
      <c r="I42" s="9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5"/>
    </row>
    <row r="43" ht="16.7" customHeight="1">
      <c r="A43" t="s" s="80">
        <v>208</v>
      </c>
      <c r="B43" s="88">
        <v>109</v>
      </c>
      <c r="C43" s="95">
        <v>200</v>
      </c>
      <c r="D43" s="81">
        <f>'Hillcrest'!AC12</f>
        <v>23.88</v>
      </c>
      <c r="E43" s="81">
        <f>'Hillcrest'!AD12</f>
        <v>23.88</v>
      </c>
      <c r="F43" s="81">
        <f>C43-D43</f>
        <v>176.12</v>
      </c>
      <c r="G43" s="82"/>
      <c r="H43" s="68"/>
      <c r="I43" s="9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5"/>
    </row>
    <row r="44" ht="16.7" customHeight="1">
      <c r="A44" t="s" s="80">
        <v>209</v>
      </c>
      <c r="B44" s="88">
        <v>110</v>
      </c>
      <c r="C44" s="95">
        <v>0</v>
      </c>
      <c r="D44" s="81">
        <f>'Hillcrest'!AC13</f>
        <v>0</v>
      </c>
      <c r="E44" s="81">
        <f>'Hillcrest'!AD13</f>
        <v>0</v>
      </c>
      <c r="F44" s="81">
        <f>C44-D44</f>
        <v>0</v>
      </c>
      <c r="G44" s="82"/>
      <c r="H44" s="68"/>
      <c r="I44" s="9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5"/>
    </row>
    <row r="45" ht="16.7" customHeight="1">
      <c r="A45" t="s" s="80">
        <v>210</v>
      </c>
      <c r="B45" s="88">
        <v>124</v>
      </c>
      <c r="C45" s="95">
        <v>500</v>
      </c>
      <c r="D45" s="81">
        <f>'Hillcrest'!AC14</f>
        <v>0</v>
      </c>
      <c r="E45" s="81">
        <f>'Hillcrest'!AD14</f>
        <v>0</v>
      </c>
      <c r="F45" s="81">
        <f>C45-D45</f>
        <v>500</v>
      </c>
      <c r="G45" s="82"/>
      <c r="H45" s="68"/>
      <c r="I45" s="9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5"/>
    </row>
    <row r="46" ht="16.7" customHeight="1">
      <c r="A46" t="s" s="80">
        <v>59</v>
      </c>
      <c r="B46" s="88">
        <v>111</v>
      </c>
      <c r="C46" s="95">
        <v>2320</v>
      </c>
      <c r="D46" s="81">
        <f>'Hillcrest'!AC15</f>
        <v>2480</v>
      </c>
      <c r="E46" s="81">
        <f>'Hillcrest'!AD15</f>
        <v>2480</v>
      </c>
      <c r="F46" s="81">
        <f>C46-D46</f>
        <v>-160</v>
      </c>
      <c r="G46" t="s" s="49">
        <v>211</v>
      </c>
      <c r="H46" s="68"/>
      <c r="I46" s="9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5"/>
    </row>
    <row r="47" ht="16.7" customHeight="1">
      <c r="A47" t="s" s="80">
        <v>212</v>
      </c>
      <c r="B47" s="88">
        <v>112</v>
      </c>
      <c r="C47" s="95">
        <v>600</v>
      </c>
      <c r="D47" s="81">
        <f>'Hillcrest'!AC16</f>
        <v>473.05</v>
      </c>
      <c r="E47" s="81">
        <f>'Hillcrest'!AD16</f>
        <v>473.05</v>
      </c>
      <c r="F47" s="81">
        <f>C47-D47</f>
        <v>126.95</v>
      </c>
      <c r="G47" s="82"/>
      <c r="H47" s="68"/>
      <c r="I47" s="9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5"/>
    </row>
    <row r="48" ht="16.7" customHeight="1">
      <c r="A48" t="s" s="80">
        <v>213</v>
      </c>
      <c r="B48" s="88">
        <v>113</v>
      </c>
      <c r="C48" s="95">
        <v>500</v>
      </c>
      <c r="D48" s="81">
        <f>'Hillcrest'!AC17</f>
        <v>0</v>
      </c>
      <c r="E48" s="81">
        <f>'Hillcrest'!AD17</f>
        <v>0</v>
      </c>
      <c r="F48" s="81">
        <f>C48-D48</f>
        <v>500</v>
      </c>
      <c r="G48" s="82"/>
      <c r="H48" s="68"/>
      <c r="I48" s="9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5"/>
    </row>
    <row r="49" ht="16.7" customHeight="1">
      <c r="A49" t="s" s="80">
        <v>214</v>
      </c>
      <c r="B49" s="88">
        <v>121</v>
      </c>
      <c r="C49" s="95">
        <v>0</v>
      </c>
      <c r="D49" s="81">
        <f>'Hillcrest'!AC18</f>
        <v>0</v>
      </c>
      <c r="E49" s="81">
        <f>'Hillcrest'!AD18</f>
        <v>0</v>
      </c>
      <c r="F49" s="81">
        <f>C49-D49</f>
        <v>0</v>
      </c>
      <c r="G49" s="82"/>
      <c r="H49" s="68"/>
      <c r="I49" s="9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5"/>
    </row>
    <row r="50" ht="16.7" customHeight="1">
      <c r="A50" t="s" s="80">
        <v>215</v>
      </c>
      <c r="B50" s="88">
        <v>122</v>
      </c>
      <c r="C50" s="95">
        <v>0</v>
      </c>
      <c r="D50" s="81">
        <f>'Hillcrest'!AC19</f>
        <v>294.01</v>
      </c>
      <c r="E50" s="81">
        <f>'Hillcrest'!AD19</f>
        <v>294.01</v>
      </c>
      <c r="F50" s="81">
        <f>C50-D50</f>
        <v>-294.01</v>
      </c>
      <c r="G50" s="82"/>
      <c r="H50" s="68"/>
      <c r="I50" s="9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5"/>
    </row>
    <row r="51" ht="16.7" customHeight="1">
      <c r="A51" t="s" s="80">
        <v>216</v>
      </c>
      <c r="B51" s="88">
        <v>123</v>
      </c>
      <c r="C51" s="95">
        <v>2000</v>
      </c>
      <c r="D51" s="81">
        <f>'Hillcrest'!AC20</f>
        <v>1100</v>
      </c>
      <c r="E51" s="81">
        <f>'Hillcrest'!AD20</f>
        <v>1100</v>
      </c>
      <c r="F51" s="81">
        <f>C51-D51</f>
        <v>900</v>
      </c>
      <c r="G51" s="82"/>
      <c r="H51" s="68"/>
      <c r="I51" s="9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5"/>
    </row>
    <row r="52" ht="16.7" customHeight="1">
      <c r="A52" t="s" s="80">
        <v>217</v>
      </c>
      <c r="B52" s="88">
        <v>114</v>
      </c>
      <c r="C52" s="95">
        <v>550</v>
      </c>
      <c r="D52" s="81">
        <f>'Hillcrest'!AC21</f>
        <v>0</v>
      </c>
      <c r="E52" s="81">
        <f>'Hillcrest'!AD21</f>
        <v>0</v>
      </c>
      <c r="F52" s="81">
        <f>C52-D52</f>
        <v>550</v>
      </c>
      <c r="G52" s="82"/>
      <c r="H52" s="68"/>
      <c r="I52" s="9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5"/>
    </row>
    <row r="53" ht="16.7" customHeight="1">
      <c r="A53" t="s" s="80">
        <v>218</v>
      </c>
      <c r="B53" s="88">
        <v>115</v>
      </c>
      <c r="C53" s="95">
        <v>1200</v>
      </c>
      <c r="D53" s="81">
        <f>'Hillcrest'!AC22</f>
        <v>0</v>
      </c>
      <c r="E53" s="81">
        <f>'Hillcrest'!AD22</f>
        <v>0</v>
      </c>
      <c r="F53" s="81">
        <f>C53-D53</f>
        <v>1200</v>
      </c>
      <c r="G53" s="82"/>
      <c r="H53" s="68"/>
      <c r="I53" s="9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5"/>
    </row>
    <row r="54" ht="16.7" customHeight="1">
      <c r="A54" t="s" s="80">
        <v>219</v>
      </c>
      <c r="B54" s="88">
        <v>116</v>
      </c>
      <c r="C54" s="95">
        <v>905.16</v>
      </c>
      <c r="D54" s="81">
        <f>'Hillcrest'!AC23</f>
        <v>0</v>
      </c>
      <c r="E54" s="81">
        <f>'Hillcrest'!AD23</f>
        <v>0</v>
      </c>
      <c r="F54" s="81">
        <f>C54-D54</f>
        <v>905.16</v>
      </c>
      <c r="G54" s="82"/>
      <c r="H54" s="68"/>
      <c r="I54" s="9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5"/>
    </row>
    <row r="55" ht="16.7" customHeight="1">
      <c r="A55" t="s" s="80">
        <v>220</v>
      </c>
      <c r="B55" s="88">
        <v>117</v>
      </c>
      <c r="C55" s="95">
        <v>0</v>
      </c>
      <c r="D55" s="81">
        <f>'Hillcrest'!AC24</f>
        <v>0</v>
      </c>
      <c r="E55" s="81">
        <f>'Hillcrest'!AD24</f>
        <v>0</v>
      </c>
      <c r="F55" s="81">
        <f>C55-D55</f>
        <v>0</v>
      </c>
      <c r="G55" s="82"/>
      <c r="H55" s="68"/>
      <c r="I55" s="9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5"/>
    </row>
    <row r="56" ht="16.7" customHeight="1">
      <c r="A56" t="s" s="80">
        <v>221</v>
      </c>
      <c r="B56" s="88">
        <v>118</v>
      </c>
      <c r="C56" s="95">
        <v>988.55</v>
      </c>
      <c r="D56" s="81">
        <f>'Hillcrest'!AC25</f>
        <v>0</v>
      </c>
      <c r="E56" s="81">
        <f>'Hillcrest'!AD25</f>
        <v>0</v>
      </c>
      <c r="F56" s="81">
        <f>C56-D56</f>
        <v>988.55</v>
      </c>
      <c r="G56" s="82"/>
      <c r="H56" s="68"/>
      <c r="I56" s="9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5"/>
    </row>
    <row r="57" ht="16.7" customHeight="1">
      <c r="A57" t="s" s="80">
        <v>222</v>
      </c>
      <c r="B57" s="88">
        <v>119</v>
      </c>
      <c r="C57" s="95">
        <v>500</v>
      </c>
      <c r="D57" s="81">
        <f>'Hillcrest'!AC26</f>
        <v>0</v>
      </c>
      <c r="E57" s="81">
        <f>'Hillcrest'!AD26</f>
        <v>0</v>
      </c>
      <c r="F57" s="81">
        <f>C57-D57</f>
        <v>500</v>
      </c>
      <c r="G57" s="82"/>
      <c r="H57" s="68"/>
      <c r="I57" s="9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5"/>
    </row>
    <row r="58" ht="16.7" customHeight="1">
      <c r="A58" t="s" s="80">
        <v>223</v>
      </c>
      <c r="B58" s="88">
        <v>120</v>
      </c>
      <c r="C58" s="95">
        <v>2500</v>
      </c>
      <c r="D58" s="81">
        <f>'Hillcrest'!AC27</f>
        <v>0</v>
      </c>
      <c r="E58" s="81">
        <f>'Hillcrest'!AD27</f>
        <v>0</v>
      </c>
      <c r="F58" s="81">
        <f>C58-D58</f>
        <v>2500</v>
      </c>
      <c r="G58" s="82"/>
      <c r="H58" s="68"/>
      <c r="I58" s="9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5"/>
    </row>
    <row r="59" ht="16.7" customHeight="1">
      <c r="A59" t="s" s="41">
        <v>224</v>
      </c>
      <c r="B59" s="67"/>
      <c r="C59" s="81">
        <f>C54+C56+C58</f>
        <v>4393.71</v>
      </c>
      <c r="D59" s="81">
        <f>D54+D56+D58</f>
        <v>0</v>
      </c>
      <c r="E59" s="81">
        <f>E54+E56+E58</f>
        <v>0</v>
      </c>
      <c r="F59" s="81">
        <f>F54+F56+F58</f>
        <v>4393.71</v>
      </c>
      <c r="G59" s="82"/>
      <c r="H59" s="68"/>
      <c r="I59" s="9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5"/>
    </row>
    <row r="60" ht="16.7" customHeight="1">
      <c r="A60" t="s" s="41">
        <v>225</v>
      </c>
      <c r="B60" s="89"/>
      <c r="C60" s="81">
        <f>SUM(C35:C58)-C54-C56-C58</f>
        <v>19120</v>
      </c>
      <c r="D60" s="81">
        <f>SUM(D35:D58)-D54-D56-D58</f>
        <v>8768.16</v>
      </c>
      <c r="E60" s="81">
        <f>SUM(E35:E58)-E54-E56-E58</f>
        <v>5896.05</v>
      </c>
      <c r="F60" s="81">
        <f>SUM(F35:F58)-F54-F56-F58</f>
        <v>10351.84</v>
      </c>
      <c r="G60" s="82"/>
      <c r="H60" s="68"/>
      <c r="I60" s="9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5"/>
    </row>
    <row r="61" ht="16.7" customHeight="1">
      <c r="A61" t="s" s="41">
        <v>226</v>
      </c>
      <c r="B61" s="90"/>
      <c r="C61" s="81">
        <f>C59+C60</f>
        <v>23513.71</v>
      </c>
      <c r="D61" s="81">
        <f>D59+D60</f>
        <v>8768.16</v>
      </c>
      <c r="E61" s="81">
        <f>E59+E60</f>
        <v>5896.05</v>
      </c>
      <c r="F61" s="81">
        <f>F59+F60</f>
        <v>14745.55</v>
      </c>
      <c r="G61" s="82"/>
      <c r="H61" s="68"/>
      <c r="I61" s="9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5"/>
    </row>
    <row r="62" ht="16.7" customHeight="1">
      <c r="A62" s="90"/>
      <c r="B62" s="90"/>
      <c r="C62" s="68"/>
      <c r="D62" s="68"/>
      <c r="E62" s="68"/>
      <c r="F62" s="82"/>
      <c r="G62" s="68"/>
      <c r="H62" s="68"/>
      <c r="I62" s="73"/>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5"/>
    </row>
    <row r="63" ht="21.95" customHeight="1">
      <c r="A63" t="s" s="91">
        <v>227</v>
      </c>
      <c r="B63" s="92"/>
      <c r="C63" s="68"/>
      <c r="D63" s="68"/>
      <c r="E63" s="68"/>
      <c r="F63" s="82"/>
      <c r="G63" s="68"/>
      <c r="H63" s="68"/>
      <c r="I63" s="73"/>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5"/>
    </row>
    <row r="64" ht="41.1" customHeight="1">
      <c r="A64" s="92"/>
      <c r="B64" s="92"/>
      <c r="C64" t="s" s="93">
        <v>196</v>
      </c>
      <c r="D64" t="s" s="93">
        <v>197</v>
      </c>
      <c r="E64" t="s" s="93">
        <v>198</v>
      </c>
      <c r="F64" t="s" s="93">
        <v>199</v>
      </c>
      <c r="G64" s="82"/>
      <c r="H64" s="68"/>
      <c r="I64" s="9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5"/>
    </row>
    <row r="65" ht="16.7" customHeight="1">
      <c r="A65" t="s" s="80">
        <v>200</v>
      </c>
      <c r="B65" s="88">
        <v>201</v>
      </c>
      <c r="C65" s="95">
        <v>400</v>
      </c>
      <c r="D65" s="81">
        <f>'Pine'!AC4</f>
        <v>69.58</v>
      </c>
      <c r="E65" s="81">
        <f>'Pine'!AD4</f>
        <v>69.58</v>
      </c>
      <c r="F65" s="81">
        <f>C65-D65</f>
        <v>330.42</v>
      </c>
      <c r="G65" s="82"/>
      <c r="H65" s="68"/>
      <c r="I65" s="9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5"/>
    </row>
    <row r="66" ht="16.7" customHeight="1">
      <c r="A66" t="s" s="80">
        <v>228</v>
      </c>
      <c r="B66" s="88">
        <v>202</v>
      </c>
      <c r="C66" s="95">
        <v>1800</v>
      </c>
      <c r="D66" s="81">
        <f>'Pine'!AC5</f>
        <v>1103.57</v>
      </c>
      <c r="E66" s="81">
        <f>'Pine'!AD5</f>
        <v>339.85</v>
      </c>
      <c r="F66" s="81">
        <f>C66-D66</f>
        <v>696.4299999999999</v>
      </c>
      <c r="G66" s="82"/>
      <c r="H66" s="68"/>
      <c r="I66" s="9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5"/>
    </row>
    <row r="67" ht="16.7" customHeight="1">
      <c r="A67" t="s" s="80">
        <v>229</v>
      </c>
      <c r="B67" s="88">
        <v>203</v>
      </c>
      <c r="C67" s="95">
        <v>1440</v>
      </c>
      <c r="D67" s="81">
        <f>'Pine'!AC6</f>
        <v>911.71</v>
      </c>
      <c r="E67" s="81">
        <f>'Pine'!AD6</f>
        <v>482.05</v>
      </c>
      <c r="F67" s="81">
        <f>C67-D67</f>
        <v>528.29</v>
      </c>
      <c r="G67" s="82"/>
      <c r="H67" s="68"/>
      <c r="I67" s="9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5"/>
    </row>
    <row r="68" ht="16.7" customHeight="1">
      <c r="A68" t="s" s="80">
        <v>230</v>
      </c>
      <c r="B68" s="88">
        <v>204</v>
      </c>
      <c r="C68" s="95">
        <v>3250</v>
      </c>
      <c r="D68" s="81">
        <f>'Pine'!AC7</f>
        <v>516.09</v>
      </c>
      <c r="E68" s="81">
        <f>'Pine'!AD7</f>
        <v>0</v>
      </c>
      <c r="F68" s="81">
        <f>C68-D68</f>
        <v>2733.91</v>
      </c>
      <c r="G68" s="82"/>
      <c r="H68" s="68"/>
      <c r="I68" s="9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5"/>
    </row>
    <row r="69" ht="16.7" customHeight="1">
      <c r="A69" t="s" s="80">
        <v>231</v>
      </c>
      <c r="B69" s="88">
        <v>205</v>
      </c>
      <c r="C69" s="95">
        <v>3250</v>
      </c>
      <c r="D69" s="81">
        <f>'Pine'!AC8</f>
        <v>1910.31</v>
      </c>
      <c r="E69" s="81">
        <f>'Pine'!AD8</f>
        <v>610.3099999999999</v>
      </c>
      <c r="F69" s="81">
        <f>C69-D69</f>
        <v>1339.69</v>
      </c>
      <c r="G69" s="82"/>
      <c r="H69" s="68"/>
      <c r="I69" s="9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5"/>
    </row>
    <row r="70" ht="16.7" customHeight="1">
      <c r="A70" t="s" s="80">
        <v>232</v>
      </c>
      <c r="B70" s="88">
        <v>219</v>
      </c>
      <c r="C70" s="95">
        <v>3000</v>
      </c>
      <c r="D70" s="81">
        <f>'Pine'!AC9</f>
        <v>1770</v>
      </c>
      <c r="E70" s="81">
        <f>'Pine'!AD9</f>
        <v>1770</v>
      </c>
      <c r="F70" s="81">
        <f>C70-D70</f>
        <v>1230</v>
      </c>
      <c r="G70" s="82"/>
      <c r="H70" s="68"/>
      <c r="I70" s="9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5"/>
    </row>
    <row r="71" ht="16.7" customHeight="1">
      <c r="A71" t="s" s="80">
        <v>206</v>
      </c>
      <c r="B71" s="88">
        <v>206</v>
      </c>
      <c r="C71" s="95">
        <v>500</v>
      </c>
      <c r="D71" s="81">
        <f>'Pine'!AC10</f>
        <v>500</v>
      </c>
      <c r="E71" s="81">
        <f>'Pine'!AD10</f>
        <v>500</v>
      </c>
      <c r="F71" s="81">
        <f>C71-D71</f>
        <v>0</v>
      </c>
      <c r="G71" s="82"/>
      <c r="H71" s="68"/>
      <c r="I71" s="9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5"/>
    </row>
    <row r="72" ht="16.7" customHeight="1">
      <c r="A72" t="s" s="80">
        <v>207</v>
      </c>
      <c r="B72" s="88">
        <v>207</v>
      </c>
      <c r="C72" s="95">
        <v>2000</v>
      </c>
      <c r="D72" s="81">
        <f>'Pine'!AC11</f>
        <v>1676.35</v>
      </c>
      <c r="E72" s="81">
        <f>'Pine'!AD11</f>
        <v>1608.77</v>
      </c>
      <c r="F72" s="81">
        <f>C72-D72</f>
        <v>323.65</v>
      </c>
      <c r="G72" s="82"/>
      <c r="H72" s="68"/>
      <c r="I72" s="9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5"/>
    </row>
    <row r="73" ht="16.7" customHeight="1">
      <c r="A73" t="s" s="80">
        <v>233</v>
      </c>
      <c r="B73" s="88">
        <v>208</v>
      </c>
      <c r="C73" s="95">
        <v>300</v>
      </c>
      <c r="D73" s="81">
        <f>'Pine'!AC12</f>
        <v>0</v>
      </c>
      <c r="E73" s="81">
        <f>'Pine'!AD12</f>
        <v>0</v>
      </c>
      <c r="F73" s="81">
        <f>C73-D73</f>
        <v>300</v>
      </c>
      <c r="G73" s="82"/>
      <c r="H73" s="68"/>
      <c r="I73" s="9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5"/>
    </row>
    <row r="74" ht="16.7" customHeight="1">
      <c r="A74" t="s" s="80">
        <v>234</v>
      </c>
      <c r="B74" s="88">
        <v>209</v>
      </c>
      <c r="C74" s="95">
        <v>0</v>
      </c>
      <c r="D74" s="81">
        <f>'Pine'!AC13</f>
        <v>0</v>
      </c>
      <c r="E74" s="81">
        <f>'Pine'!AD13</f>
        <v>0</v>
      </c>
      <c r="F74" s="81">
        <f>C74-D74</f>
        <v>0</v>
      </c>
      <c r="G74" s="82"/>
      <c r="H74" s="68"/>
      <c r="I74" s="9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5"/>
    </row>
    <row r="75" ht="16.7" customHeight="1">
      <c r="A75" t="s" s="80">
        <v>210</v>
      </c>
      <c r="B75" s="88">
        <v>218</v>
      </c>
      <c r="C75" s="95">
        <v>500</v>
      </c>
      <c r="D75" s="81">
        <f>'Pine'!AC14</f>
        <v>665.67</v>
      </c>
      <c r="E75" s="81">
        <f>'Pine'!AD14</f>
        <v>665.67</v>
      </c>
      <c r="F75" s="81">
        <f>C75-D75</f>
        <v>-165.67</v>
      </c>
      <c r="G75" s="82"/>
      <c r="H75" s="68"/>
      <c r="I75" s="9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5"/>
    </row>
    <row r="76" ht="16.7" customHeight="1">
      <c r="A76" t="s" s="80">
        <v>235</v>
      </c>
      <c r="B76" s="88">
        <v>210</v>
      </c>
      <c r="C76" s="95">
        <v>200</v>
      </c>
      <c r="D76" s="81">
        <f>'Pine'!AC15</f>
        <v>0</v>
      </c>
      <c r="E76" s="81">
        <f>'Pine'!AD15</f>
        <v>0</v>
      </c>
      <c r="F76" s="81">
        <f>C76-D76</f>
        <v>200</v>
      </c>
      <c r="G76" s="82"/>
      <c r="H76" s="68"/>
      <c r="I76" s="9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5"/>
    </row>
    <row r="77" ht="16.7" customHeight="1">
      <c r="A77" t="s" s="80">
        <v>218</v>
      </c>
      <c r="B77" s="88">
        <v>211</v>
      </c>
      <c r="C77" s="95">
        <v>1200</v>
      </c>
      <c r="D77" s="81">
        <f>'Pine'!AC16</f>
        <v>0</v>
      </c>
      <c r="E77" s="81">
        <f>'Pine'!AD16</f>
        <v>0</v>
      </c>
      <c r="F77" s="81">
        <f>C77-D77</f>
        <v>1200</v>
      </c>
      <c r="G77" s="82"/>
      <c r="H77" s="68"/>
      <c r="I77" s="9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5"/>
    </row>
    <row r="78" ht="16.7" customHeight="1">
      <c r="A78" t="s" s="80">
        <v>236</v>
      </c>
      <c r="B78" s="88">
        <v>212</v>
      </c>
      <c r="C78" s="95">
        <v>300</v>
      </c>
      <c r="D78" s="81">
        <f>'Pine'!AC17</f>
        <v>176</v>
      </c>
      <c r="E78" s="81">
        <f>'Pine'!AD17</f>
        <v>0</v>
      </c>
      <c r="F78" s="81">
        <f>C78-D78</f>
        <v>124</v>
      </c>
      <c r="G78" s="82"/>
      <c r="H78" s="68"/>
      <c r="I78" s="9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5"/>
    </row>
    <row r="79" ht="16.7" customHeight="1">
      <c r="A79" t="s" s="80">
        <v>237</v>
      </c>
      <c r="B79" s="88">
        <v>220</v>
      </c>
      <c r="C79" s="95">
        <v>900</v>
      </c>
      <c r="D79" s="81">
        <f>'Pine'!AC18</f>
        <v>767.4400000000001</v>
      </c>
      <c r="E79" s="81">
        <f>'Pine'!AD18</f>
        <v>767.4400000000001</v>
      </c>
      <c r="F79" s="81">
        <f>C79-D79</f>
        <v>132.56</v>
      </c>
      <c r="G79" s="82"/>
      <c r="H79" s="68"/>
      <c r="I79" s="9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5"/>
    </row>
    <row r="80" ht="16.7" customHeight="1">
      <c r="A80" t="s" s="80">
        <v>219</v>
      </c>
      <c r="B80" s="88">
        <v>213</v>
      </c>
      <c r="C80" s="95">
        <v>0</v>
      </c>
      <c r="D80" s="81">
        <f>'Pine'!AC19</f>
        <v>0</v>
      </c>
      <c r="E80" s="81">
        <f>'Pine'!AD19</f>
        <v>0</v>
      </c>
      <c r="F80" s="81">
        <f>C80-D80</f>
        <v>0</v>
      </c>
      <c r="G80" s="82"/>
      <c r="H80" s="68"/>
      <c r="I80" s="9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5"/>
    </row>
    <row r="81" ht="16.7" customHeight="1">
      <c r="A81" t="s" s="80">
        <v>220</v>
      </c>
      <c r="B81" s="88">
        <v>214</v>
      </c>
      <c r="C81" s="95">
        <v>0</v>
      </c>
      <c r="D81" s="81">
        <f>'Pine'!AC20</f>
        <v>0</v>
      </c>
      <c r="E81" s="81">
        <f>'Pine'!AD20</f>
        <v>0</v>
      </c>
      <c r="F81" s="81">
        <f>C81-D81</f>
        <v>0</v>
      </c>
      <c r="G81" s="82"/>
      <c r="H81" s="68"/>
      <c r="I81" s="9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5"/>
    </row>
    <row r="82" ht="16.7" customHeight="1">
      <c r="A82" t="s" s="80">
        <v>221</v>
      </c>
      <c r="B82" s="88">
        <v>215</v>
      </c>
      <c r="C82" s="95">
        <v>1255.91</v>
      </c>
      <c r="D82" s="81">
        <f>'Pine'!AC21</f>
        <v>0</v>
      </c>
      <c r="E82" s="81">
        <f>'Pine'!AD21</f>
        <v>0</v>
      </c>
      <c r="F82" s="81">
        <f>C82-D82</f>
        <v>1255.91</v>
      </c>
      <c r="G82" s="82"/>
      <c r="H82" s="68"/>
      <c r="I82" s="9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5"/>
    </row>
    <row r="83" ht="16.7" customHeight="1">
      <c r="A83" t="s" s="80">
        <v>222</v>
      </c>
      <c r="B83" s="88">
        <v>216</v>
      </c>
      <c r="C83" s="95">
        <v>500</v>
      </c>
      <c r="D83" s="81">
        <f>'Pine'!AC22</f>
        <v>71.23999999999999</v>
      </c>
      <c r="E83" s="81">
        <f>'Pine'!AD22</f>
        <v>11.25</v>
      </c>
      <c r="F83" s="81">
        <f>C83-D83</f>
        <v>428.76</v>
      </c>
      <c r="G83" s="82"/>
      <c r="H83" s="68"/>
      <c r="I83" s="9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5"/>
    </row>
    <row r="84" ht="16.7" customHeight="1">
      <c r="A84" t="s" s="80">
        <v>223</v>
      </c>
      <c r="B84" s="88">
        <v>217</v>
      </c>
      <c r="C84" s="95">
        <v>760.79</v>
      </c>
      <c r="D84" s="81">
        <f>'Pine'!AC23</f>
        <v>0</v>
      </c>
      <c r="E84" s="81">
        <f>'Pine'!AD23</f>
        <v>0</v>
      </c>
      <c r="F84" s="81">
        <f>C84-D84</f>
        <v>760.79</v>
      </c>
      <c r="G84" s="82"/>
      <c r="H84" s="68"/>
      <c r="I84" s="9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5"/>
    </row>
    <row r="85" ht="16.7" customHeight="1">
      <c r="A85" t="s" s="80">
        <v>216</v>
      </c>
      <c r="B85" s="88">
        <v>221</v>
      </c>
      <c r="C85" s="95">
        <v>750</v>
      </c>
      <c r="D85" s="81"/>
      <c r="E85" s="81"/>
      <c r="F85" s="81"/>
      <c r="G85" s="82"/>
      <c r="H85" s="68"/>
      <c r="I85" s="9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5"/>
    </row>
    <row r="86" ht="16.7" customHeight="1">
      <c r="A86" t="s" s="41">
        <v>224</v>
      </c>
      <c r="B86" s="67"/>
      <c r="C86" s="81">
        <f>C80+C82+C84</f>
        <v>2016.7</v>
      </c>
      <c r="D86" s="81">
        <f>D80+D82+D84</f>
        <v>0</v>
      </c>
      <c r="E86" s="81">
        <f>E80+E82+E84</f>
        <v>0</v>
      </c>
      <c r="F86" s="81">
        <f>F80+F82+F84</f>
        <v>2016.7</v>
      </c>
      <c r="G86" s="82"/>
      <c r="H86" s="68"/>
      <c r="I86" s="9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5"/>
    </row>
    <row r="87" ht="16.7" customHeight="1">
      <c r="A87" t="s" s="41">
        <v>225</v>
      </c>
      <c r="B87" s="89"/>
      <c r="C87" s="81">
        <f>SUM(C65:C84)-C80-C82-C84</f>
        <v>19540</v>
      </c>
      <c r="D87" s="81">
        <f>SUM(D65:D84)-D80-D82-D84</f>
        <v>10137.96</v>
      </c>
      <c r="E87" s="81">
        <f>SUM(E65:E84)-E80-E82-E84</f>
        <v>6824.92</v>
      </c>
      <c r="F87" s="81">
        <f>SUM(F65:F84)-F80-F82-F84</f>
        <v>9402.040000000001</v>
      </c>
      <c r="G87" s="82"/>
      <c r="H87" s="68"/>
      <c r="I87" s="9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5"/>
    </row>
    <row r="88" ht="16.7" customHeight="1">
      <c r="A88" t="s" s="41">
        <v>226</v>
      </c>
      <c r="B88" s="96"/>
      <c r="C88" s="81">
        <f>C86+C87</f>
        <v>21556.7</v>
      </c>
      <c r="D88" s="81">
        <f>D86+D87</f>
        <v>10137.96</v>
      </c>
      <c r="E88" s="81">
        <f>E86+E87</f>
        <v>6824.92</v>
      </c>
      <c r="F88" s="81">
        <f>F86+F87</f>
        <v>11418.74</v>
      </c>
      <c r="G88" s="82"/>
      <c r="H88" s="68"/>
      <c r="I88" s="9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5"/>
    </row>
    <row r="89" ht="16.7" customHeight="1">
      <c r="A89" s="89"/>
      <c r="B89" s="96"/>
      <c r="C89" s="95"/>
      <c r="D89" s="68"/>
      <c r="E89" s="68"/>
      <c r="F89" s="82"/>
      <c r="G89" s="68"/>
      <c r="H89" s="68"/>
      <c r="I89" s="73"/>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5"/>
    </row>
    <row r="90" ht="21.95" customHeight="1">
      <c r="A90" t="s" s="91">
        <v>238</v>
      </c>
      <c r="B90" s="92"/>
      <c r="C90" s="95"/>
      <c r="D90" s="68"/>
      <c r="E90" s="68"/>
      <c r="F90" s="82"/>
      <c r="G90" s="68"/>
      <c r="H90" s="68"/>
      <c r="I90" s="73"/>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5"/>
    </row>
    <row r="91" ht="41.1" customHeight="1">
      <c r="A91" s="92"/>
      <c r="B91" s="92"/>
      <c r="C91" t="s" s="93">
        <v>196</v>
      </c>
      <c r="D91" t="s" s="93">
        <v>197</v>
      </c>
      <c r="E91" t="s" s="93">
        <v>198</v>
      </c>
      <c r="F91" t="s" s="93">
        <v>199</v>
      </c>
      <c r="G91" s="82"/>
      <c r="H91" s="68"/>
      <c r="I91" s="9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5"/>
    </row>
    <row r="92" ht="16.7" customHeight="1">
      <c r="A92" t="s" s="80">
        <v>200</v>
      </c>
      <c r="B92" s="88">
        <v>301</v>
      </c>
      <c r="C92" s="95">
        <v>400</v>
      </c>
      <c r="D92" s="81">
        <f>'General Fund'!AC4</f>
        <v>0</v>
      </c>
      <c r="E92" s="81">
        <f>'General Fund'!AD4</f>
        <v>0</v>
      </c>
      <c r="F92" s="81">
        <f>C92-D92</f>
        <v>400</v>
      </c>
      <c r="G92" s="82"/>
      <c r="H92" s="68"/>
      <c r="I92" s="9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5"/>
    </row>
    <row r="93" ht="16.7" customHeight="1">
      <c r="A93" t="s" s="80">
        <v>239</v>
      </c>
      <c r="B93" s="88">
        <v>302</v>
      </c>
      <c r="C93" s="95">
        <v>1620</v>
      </c>
      <c r="D93" s="81">
        <f>'General Fund'!AC5</f>
        <v>591.5599999999999</v>
      </c>
      <c r="E93" s="81">
        <f>'General Fund'!AD5</f>
        <v>591.5599999999999</v>
      </c>
      <c r="F93" s="81">
        <f>C93-D93</f>
        <v>1028.44</v>
      </c>
      <c r="G93" s="82"/>
      <c r="H93" s="68"/>
      <c r="I93" s="9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5"/>
    </row>
    <row r="94" ht="16.7" customHeight="1">
      <c r="A94" t="s" s="80">
        <v>240</v>
      </c>
      <c r="B94" s="88">
        <v>303</v>
      </c>
      <c r="C94" s="95">
        <v>1800</v>
      </c>
      <c r="D94" s="81">
        <f>'General Fund'!AC6</f>
        <v>606.65</v>
      </c>
      <c r="E94" s="81">
        <f>'General Fund'!AD6</f>
        <v>513.02</v>
      </c>
      <c r="F94" s="81">
        <f>C94-D94</f>
        <v>1193.35</v>
      </c>
      <c r="G94" s="82"/>
      <c r="H94" s="68"/>
      <c r="I94" s="9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5"/>
    </row>
    <row r="95" ht="16.7" customHeight="1">
      <c r="A95" t="s" s="80">
        <v>241</v>
      </c>
      <c r="B95" s="88">
        <v>304</v>
      </c>
      <c r="C95" s="95">
        <v>3750</v>
      </c>
      <c r="D95" s="81">
        <f>'General Fund'!AC7</f>
        <v>1276.2</v>
      </c>
      <c r="E95" s="81">
        <f>'General Fund'!AD7</f>
        <v>394.68</v>
      </c>
      <c r="F95" s="81">
        <f>C95-D95</f>
        <v>2473.8</v>
      </c>
      <c r="G95" s="82"/>
      <c r="H95" s="68"/>
      <c r="I95" s="9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5"/>
    </row>
    <row r="96" ht="15.95" customHeight="1">
      <c r="A96" t="s" s="80">
        <v>242</v>
      </c>
      <c r="B96" s="88">
        <v>305</v>
      </c>
      <c r="C96" s="95">
        <v>3750</v>
      </c>
      <c r="D96" s="81">
        <f>'General Fund'!AC8</f>
        <v>2342.74</v>
      </c>
      <c r="E96" s="81">
        <f>'General Fund'!AD8</f>
        <v>1087.74</v>
      </c>
      <c r="F96" s="81">
        <f>C96-D96</f>
        <v>1407.26</v>
      </c>
      <c r="G96" s="82"/>
      <c r="H96" s="68"/>
      <c r="I96" s="9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5"/>
    </row>
    <row r="97" ht="16.7" customHeight="1">
      <c r="A97" t="s" s="80">
        <v>206</v>
      </c>
      <c r="B97" s="88">
        <v>306</v>
      </c>
      <c r="C97" s="95">
        <v>250</v>
      </c>
      <c r="D97" s="81">
        <f>'General Fund'!AC9</f>
        <v>150.43</v>
      </c>
      <c r="E97" s="81">
        <f>'General Fund'!AD9</f>
        <v>150.43</v>
      </c>
      <c r="F97" s="81">
        <f>C97-D97</f>
        <v>99.56999999999999</v>
      </c>
      <c r="G97" s="82"/>
      <c r="H97" s="68"/>
      <c r="I97" s="9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5"/>
    </row>
    <row r="98" ht="16.7" customHeight="1">
      <c r="A98" t="s" s="80">
        <v>207</v>
      </c>
      <c r="B98" s="88">
        <v>307</v>
      </c>
      <c r="C98" s="95">
        <v>2000</v>
      </c>
      <c r="D98" s="81">
        <f>'General Fund'!AC10</f>
        <v>362.38</v>
      </c>
      <c r="E98" s="81">
        <f>'General Fund'!AD10</f>
        <v>362.38</v>
      </c>
      <c r="F98" s="81">
        <f>C98-D98</f>
        <v>1637.62</v>
      </c>
      <c r="G98" s="82"/>
      <c r="H98" s="68"/>
      <c r="I98" s="9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5"/>
    </row>
    <row r="99" ht="16.7" customHeight="1">
      <c r="A99" t="s" s="80">
        <v>243</v>
      </c>
      <c r="B99" s="88">
        <v>308</v>
      </c>
      <c r="C99" s="95">
        <v>600</v>
      </c>
      <c r="D99" s="81">
        <f>'General Fund'!AC11</f>
        <v>0</v>
      </c>
      <c r="E99" s="81">
        <f>'General Fund'!AD11</f>
        <v>0</v>
      </c>
      <c r="F99" s="81">
        <f>C99-D99</f>
        <v>600</v>
      </c>
      <c r="G99" s="82"/>
      <c r="H99" s="68"/>
      <c r="I99" s="9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5"/>
    </row>
    <row r="100" ht="16.7" customHeight="1">
      <c r="A100" t="s" s="80">
        <v>244</v>
      </c>
      <c r="B100" s="88">
        <v>309</v>
      </c>
      <c r="C100" s="95">
        <v>0</v>
      </c>
      <c r="D100" s="81">
        <f>'General Fund'!AC12</f>
        <v>0</v>
      </c>
      <c r="E100" s="81">
        <f>'General Fund'!AD12</f>
        <v>0</v>
      </c>
      <c r="F100" s="81">
        <f>C100-D100</f>
        <v>0</v>
      </c>
      <c r="G100" s="82"/>
      <c r="H100" s="68"/>
      <c r="I100" s="9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5"/>
    </row>
    <row r="101" ht="16.7" customHeight="1">
      <c r="A101" t="s" s="80">
        <v>218</v>
      </c>
      <c r="B101" s="88">
        <v>310</v>
      </c>
      <c r="C101" s="95">
        <v>1200</v>
      </c>
      <c r="D101" s="81">
        <f>'General Fund'!AC13</f>
        <v>0</v>
      </c>
      <c r="E101" s="81">
        <f>'General Fund'!AD13</f>
        <v>0</v>
      </c>
      <c r="F101" s="81">
        <f>C101-D101</f>
        <v>1200</v>
      </c>
      <c r="G101" s="82"/>
      <c r="H101" s="68"/>
      <c r="I101" s="9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5"/>
    </row>
    <row r="102" ht="16.7" customHeight="1">
      <c r="A102" t="s" s="80">
        <v>236</v>
      </c>
      <c r="B102" s="88">
        <v>311</v>
      </c>
      <c r="C102" s="97">
        <v>500</v>
      </c>
      <c r="D102" s="81">
        <f>'General Fund'!AC14</f>
        <v>0</v>
      </c>
      <c r="E102" s="81">
        <f>'General Fund'!AD14</f>
        <v>0</v>
      </c>
      <c r="F102" s="81">
        <f>C102-D102</f>
        <v>500</v>
      </c>
      <c r="G102" s="82"/>
      <c r="H102" s="68"/>
      <c r="I102" s="9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5"/>
    </row>
    <row r="103" ht="16.7" customHeight="1">
      <c r="A103" t="s" s="80">
        <v>210</v>
      </c>
      <c r="B103" s="88">
        <v>317</v>
      </c>
      <c r="C103" s="97">
        <v>500</v>
      </c>
      <c r="D103" s="81">
        <f>'General Fund'!AC15</f>
        <v>0</v>
      </c>
      <c r="E103" s="81">
        <f>'General Fund'!AD15</f>
        <v>0</v>
      </c>
      <c r="F103" s="81">
        <f>C103-D103</f>
        <v>500</v>
      </c>
      <c r="G103" s="82"/>
      <c r="H103" s="68"/>
      <c r="I103" s="9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5"/>
    </row>
    <row r="104" ht="16.7" customHeight="1">
      <c r="A104" t="s" s="80">
        <v>219</v>
      </c>
      <c r="B104" s="88">
        <v>312</v>
      </c>
      <c r="C104" s="95">
        <v>991.98</v>
      </c>
      <c r="D104" s="81">
        <f>'General Fund'!AC16</f>
        <v>0</v>
      </c>
      <c r="E104" s="81">
        <f>'General Fund'!AD16</f>
        <v>0</v>
      </c>
      <c r="F104" s="81">
        <f>C104-D104</f>
        <v>991.98</v>
      </c>
      <c r="G104" s="82"/>
      <c r="H104" s="68"/>
      <c r="I104" s="9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5"/>
    </row>
    <row r="105" ht="16.7" customHeight="1">
      <c r="A105" t="s" s="80">
        <v>220</v>
      </c>
      <c r="B105" s="88">
        <v>313</v>
      </c>
      <c r="C105" s="95">
        <v>0</v>
      </c>
      <c r="D105" s="81">
        <f>'General Fund'!AC17</f>
        <v>0</v>
      </c>
      <c r="E105" s="81">
        <f>'General Fund'!AD17</f>
        <v>0</v>
      </c>
      <c r="F105" s="81">
        <f>C105-D105</f>
        <v>0</v>
      </c>
      <c r="G105" s="82"/>
      <c r="H105" s="68"/>
      <c r="I105" s="9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5"/>
    </row>
    <row r="106" ht="16.7" customHeight="1">
      <c r="A106" t="s" s="80">
        <v>221</v>
      </c>
      <c r="B106" s="88">
        <v>314</v>
      </c>
      <c r="C106" s="95">
        <v>1729.21</v>
      </c>
      <c r="D106" s="81">
        <f>'General Fund'!AC18</f>
        <v>0</v>
      </c>
      <c r="E106" s="81">
        <f>'General Fund'!AD18</f>
        <v>0</v>
      </c>
      <c r="F106" s="81">
        <f>C106-D106</f>
        <v>1729.21</v>
      </c>
      <c r="G106" s="82"/>
      <c r="H106" s="68"/>
      <c r="I106" s="9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5"/>
    </row>
    <row r="107" ht="16.7" customHeight="1">
      <c r="A107" t="s" s="80">
        <v>222</v>
      </c>
      <c r="B107" s="88">
        <v>315</v>
      </c>
      <c r="C107" s="95">
        <v>500</v>
      </c>
      <c r="D107" s="81">
        <f>'General Fund'!AC19</f>
        <v>64.94</v>
      </c>
      <c r="E107" s="81">
        <f>'General Fund'!AD19</f>
        <v>64.94</v>
      </c>
      <c r="F107" s="81">
        <f>C107-D107</f>
        <v>435.06</v>
      </c>
      <c r="G107" s="82"/>
      <c r="H107" s="68"/>
      <c r="I107" s="9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5"/>
    </row>
    <row r="108" ht="16.7" customHeight="1">
      <c r="A108" t="s" s="80">
        <v>223</v>
      </c>
      <c r="B108" s="88">
        <v>316</v>
      </c>
      <c r="C108" s="95">
        <v>1973.67</v>
      </c>
      <c r="D108" s="81">
        <f>'General Fund'!AC20</f>
        <v>0</v>
      </c>
      <c r="E108" s="81">
        <f>'General Fund'!AD20</f>
        <v>0</v>
      </c>
      <c r="F108" s="81">
        <f>C108-D108</f>
        <v>1973.67</v>
      </c>
      <c r="G108" s="82"/>
      <c r="H108" s="68"/>
      <c r="I108" s="9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5"/>
    </row>
    <row r="109" ht="16.7" customHeight="1">
      <c r="A109" t="s" s="80">
        <v>216</v>
      </c>
      <c r="B109" s="88">
        <v>318</v>
      </c>
      <c r="C109" s="95">
        <v>750</v>
      </c>
      <c r="D109" s="81"/>
      <c r="E109" s="81"/>
      <c r="F109" s="81"/>
      <c r="G109" s="82"/>
      <c r="H109" s="68"/>
      <c r="I109" s="9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5"/>
    </row>
    <row r="110" ht="16.7" customHeight="1">
      <c r="A110" t="s" s="41">
        <v>224</v>
      </c>
      <c r="B110" s="67"/>
      <c r="C110" s="81">
        <f>C104+C106+C108</f>
        <v>4694.86</v>
      </c>
      <c r="D110" s="81">
        <f>D104+D106+D108</f>
        <v>0</v>
      </c>
      <c r="E110" s="81">
        <f>E104+E106+E108</f>
        <v>0</v>
      </c>
      <c r="F110" s="81">
        <f>F104+F106+F108</f>
        <v>4694.86</v>
      </c>
      <c r="G110" s="82"/>
      <c r="H110" s="68"/>
      <c r="I110" s="9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5"/>
    </row>
    <row r="111" ht="16.7" customHeight="1">
      <c r="A111" t="s" s="41">
        <v>225</v>
      </c>
      <c r="B111" s="67"/>
      <c r="C111" s="81">
        <f>SUM(C92:C108)-C104-C106-C108</f>
        <v>16870</v>
      </c>
      <c r="D111" s="81">
        <f>SUM(D92:D108)-D104-D106-D108</f>
        <v>5394.9</v>
      </c>
      <c r="E111" s="81">
        <f>SUM(E92:E108)-E104-E106-E108</f>
        <v>3164.75</v>
      </c>
      <c r="F111" s="81">
        <f>SUM(F92:F108)-F104-F106-F108</f>
        <v>11475.1</v>
      </c>
      <c r="G111" s="82"/>
      <c r="H111" s="68"/>
      <c r="I111" s="9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5"/>
    </row>
    <row r="112" ht="16.7" customHeight="1">
      <c r="A112" t="s" s="41">
        <v>226</v>
      </c>
      <c r="B112" s="89"/>
      <c r="C112" s="81">
        <f>C110+C111</f>
        <v>21564.86</v>
      </c>
      <c r="D112" s="81">
        <f>D110+D111</f>
        <v>5394.9</v>
      </c>
      <c r="E112" s="81">
        <f>E110+E111</f>
        <v>3164.75</v>
      </c>
      <c r="F112" s="81">
        <f>F110+F111</f>
        <v>16169.96</v>
      </c>
      <c r="G112" s="82"/>
      <c r="H112" s="68"/>
      <c r="I112" s="9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5"/>
    </row>
    <row r="113" ht="16.7" customHeight="1">
      <c r="A113" s="67"/>
      <c r="B113" s="67"/>
      <c r="C113" s="95"/>
      <c r="D113" s="68"/>
      <c r="E113" s="68"/>
      <c r="F113" s="82"/>
      <c r="G113" s="68"/>
      <c r="H113" s="68"/>
      <c r="I113" s="73"/>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5"/>
    </row>
    <row r="114" ht="21.95" customHeight="1">
      <c r="A114" t="s" s="91">
        <v>18</v>
      </c>
      <c r="B114" s="92"/>
      <c r="C114" s="95"/>
      <c r="D114" s="68"/>
      <c r="E114" s="68"/>
      <c r="F114" s="82"/>
      <c r="G114" s="68"/>
      <c r="H114" s="68"/>
      <c r="I114" s="73"/>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4"/>
      <c r="HO114" s="74"/>
      <c r="HP114" s="74"/>
      <c r="HQ114" s="74"/>
      <c r="HR114" s="74"/>
      <c r="HS114" s="74"/>
      <c r="HT114" s="74"/>
      <c r="HU114" s="74"/>
      <c r="HV114" s="74"/>
      <c r="HW114" s="74"/>
      <c r="HX114" s="74"/>
      <c r="HY114" s="74"/>
      <c r="HZ114" s="74"/>
      <c r="IA114" s="74"/>
      <c r="IB114" s="74"/>
      <c r="IC114" s="74"/>
      <c r="ID114" s="74"/>
      <c r="IE114" s="74"/>
      <c r="IF114" s="74"/>
      <c r="IG114" s="74"/>
      <c r="IH114" s="74"/>
      <c r="II114" s="74"/>
      <c r="IJ114" s="74"/>
      <c r="IK114" s="74"/>
      <c r="IL114" s="74"/>
      <c r="IM114" s="74"/>
      <c r="IN114" s="74"/>
      <c r="IO114" s="74"/>
      <c r="IP114" s="74"/>
      <c r="IQ114" s="74"/>
      <c r="IR114" s="74"/>
      <c r="IS114" s="74"/>
      <c r="IT114" s="74"/>
      <c r="IU114" s="75"/>
    </row>
    <row r="115" ht="38.1" customHeight="1">
      <c r="A115" s="92"/>
      <c r="B115" s="92"/>
      <c r="C115" t="s" s="93">
        <v>196</v>
      </c>
      <c r="D115" t="s" s="93">
        <v>197</v>
      </c>
      <c r="E115" t="s" s="93">
        <v>198</v>
      </c>
      <c r="F115" t="s" s="93">
        <v>199</v>
      </c>
      <c r="G115" s="82"/>
      <c r="H115" s="68"/>
      <c r="I115" s="9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74"/>
      <c r="HX115" s="74"/>
      <c r="HY115" s="74"/>
      <c r="HZ115" s="74"/>
      <c r="IA115" s="74"/>
      <c r="IB115" s="74"/>
      <c r="IC115" s="74"/>
      <c r="ID115" s="74"/>
      <c r="IE115" s="74"/>
      <c r="IF115" s="74"/>
      <c r="IG115" s="74"/>
      <c r="IH115" s="74"/>
      <c r="II115" s="74"/>
      <c r="IJ115" s="74"/>
      <c r="IK115" s="74"/>
      <c r="IL115" s="74"/>
      <c r="IM115" s="74"/>
      <c r="IN115" s="74"/>
      <c r="IO115" s="74"/>
      <c r="IP115" s="74"/>
      <c r="IQ115" s="74"/>
      <c r="IR115" s="74"/>
      <c r="IS115" s="74"/>
      <c r="IT115" s="74"/>
      <c r="IU115" s="75"/>
    </row>
    <row r="116" ht="16.7" customHeight="1">
      <c r="A116" t="s" s="80">
        <v>245</v>
      </c>
      <c r="B116" s="88">
        <v>401</v>
      </c>
      <c r="C116" s="95">
        <v>400</v>
      </c>
      <c r="D116" s="81">
        <f>'Teacher Funds'!AC4</f>
        <v>1059.74</v>
      </c>
      <c r="E116" s="81">
        <f>'Teacher Funds'!AD4</f>
        <v>1059.74</v>
      </c>
      <c r="F116" s="81">
        <f>C116-D116</f>
        <v>-659.74</v>
      </c>
      <c r="G116" t="s" s="49">
        <v>246</v>
      </c>
      <c r="H116" s="68"/>
      <c r="I116" s="9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c r="IL116" s="74"/>
      <c r="IM116" s="74"/>
      <c r="IN116" s="74"/>
      <c r="IO116" s="74"/>
      <c r="IP116" s="74"/>
      <c r="IQ116" s="74"/>
      <c r="IR116" s="74"/>
      <c r="IS116" s="74"/>
      <c r="IT116" s="74"/>
      <c r="IU116" s="75"/>
    </row>
    <row r="117" ht="16.7" customHeight="1">
      <c r="A117" t="s" s="80">
        <v>247</v>
      </c>
      <c r="B117" s="88">
        <v>402</v>
      </c>
      <c r="C117" s="95">
        <v>350</v>
      </c>
      <c r="D117" s="81">
        <f>'Teacher Funds'!AC5</f>
        <v>391.82</v>
      </c>
      <c r="E117" s="81">
        <f>'Teacher Funds'!AD5</f>
        <v>373.05</v>
      </c>
      <c r="F117" s="81">
        <f>C117-D117</f>
        <v>-41.82</v>
      </c>
      <c r="G117" s="82"/>
      <c r="H117" s="68"/>
      <c r="I117" s="9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c r="FA117" s="74"/>
      <c r="FB117" s="74"/>
      <c r="FC117" s="74"/>
      <c r="FD117" s="74"/>
      <c r="FE117" s="74"/>
      <c r="FF117" s="74"/>
      <c r="FG117" s="74"/>
      <c r="FH117" s="74"/>
      <c r="FI117" s="74"/>
      <c r="FJ117" s="74"/>
      <c r="FK117" s="74"/>
      <c r="FL117" s="74"/>
      <c r="FM117" s="74"/>
      <c r="FN117" s="74"/>
      <c r="FO117" s="74"/>
      <c r="FP117" s="74"/>
      <c r="FQ117" s="74"/>
      <c r="FR117" s="74"/>
      <c r="FS117" s="74"/>
      <c r="FT117" s="74"/>
      <c r="FU117" s="74"/>
      <c r="FV117" s="74"/>
      <c r="FW117" s="74"/>
      <c r="FX117" s="74"/>
      <c r="FY117" s="74"/>
      <c r="FZ117" s="74"/>
      <c r="GA117" s="74"/>
      <c r="GB117" s="74"/>
      <c r="GC117" s="74"/>
      <c r="GD117" s="74"/>
      <c r="GE117" s="74"/>
      <c r="GF117" s="74"/>
      <c r="GG117" s="74"/>
      <c r="GH117" s="74"/>
      <c r="GI117" s="74"/>
      <c r="GJ117" s="74"/>
      <c r="GK117" s="74"/>
      <c r="GL117" s="74"/>
      <c r="GM117" s="74"/>
      <c r="GN117" s="74"/>
      <c r="GO117" s="74"/>
      <c r="GP117" s="74"/>
      <c r="GQ117" s="74"/>
      <c r="GR117" s="74"/>
      <c r="GS117" s="74"/>
      <c r="GT117" s="74"/>
      <c r="GU117" s="74"/>
      <c r="GV117" s="74"/>
      <c r="GW117" s="74"/>
      <c r="GX117" s="74"/>
      <c r="GY117" s="74"/>
      <c r="GZ117" s="74"/>
      <c r="HA117" s="74"/>
      <c r="HB117" s="74"/>
      <c r="HC117" s="74"/>
      <c r="HD117" s="74"/>
      <c r="HE117" s="74"/>
      <c r="HF117" s="74"/>
      <c r="HG117" s="74"/>
      <c r="HH117" s="74"/>
      <c r="HI117" s="74"/>
      <c r="HJ117" s="74"/>
      <c r="HK117" s="74"/>
      <c r="HL117" s="74"/>
      <c r="HM117" s="74"/>
      <c r="HN117" s="74"/>
      <c r="HO117" s="74"/>
      <c r="HP117" s="74"/>
      <c r="HQ117" s="74"/>
      <c r="HR117" s="74"/>
      <c r="HS117" s="74"/>
      <c r="HT117" s="74"/>
      <c r="HU117" s="74"/>
      <c r="HV117" s="74"/>
      <c r="HW117" s="74"/>
      <c r="HX117" s="74"/>
      <c r="HY117" s="74"/>
      <c r="HZ117" s="74"/>
      <c r="IA117" s="74"/>
      <c r="IB117" s="74"/>
      <c r="IC117" s="74"/>
      <c r="ID117" s="74"/>
      <c r="IE117" s="74"/>
      <c r="IF117" s="74"/>
      <c r="IG117" s="74"/>
      <c r="IH117" s="74"/>
      <c r="II117" s="74"/>
      <c r="IJ117" s="74"/>
      <c r="IK117" s="74"/>
      <c r="IL117" s="74"/>
      <c r="IM117" s="74"/>
      <c r="IN117" s="74"/>
      <c r="IO117" s="74"/>
      <c r="IP117" s="74"/>
      <c r="IQ117" s="74"/>
      <c r="IR117" s="74"/>
      <c r="IS117" s="74"/>
      <c r="IT117" s="74"/>
      <c r="IU117" s="75"/>
    </row>
    <row r="118" ht="16.7" customHeight="1">
      <c r="A118" t="s" s="80">
        <v>248</v>
      </c>
      <c r="B118" s="88">
        <v>413</v>
      </c>
      <c r="C118" s="95">
        <v>350</v>
      </c>
      <c r="D118" s="81">
        <f>'Teacher Funds'!AC6</f>
        <v>0</v>
      </c>
      <c r="E118" s="81">
        <f>'Teacher Funds'!AD6</f>
        <v>0</v>
      </c>
      <c r="F118" s="81">
        <f>C118-D118</f>
        <v>350</v>
      </c>
      <c r="G118" s="82"/>
      <c r="H118" s="68"/>
      <c r="I118" s="9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c r="FW118" s="74"/>
      <c r="FX118" s="74"/>
      <c r="FY118" s="74"/>
      <c r="FZ118" s="74"/>
      <c r="GA118" s="74"/>
      <c r="GB118" s="74"/>
      <c r="GC118" s="74"/>
      <c r="GD118" s="74"/>
      <c r="GE118" s="74"/>
      <c r="GF118" s="74"/>
      <c r="GG118" s="74"/>
      <c r="GH118" s="74"/>
      <c r="GI118" s="74"/>
      <c r="GJ118" s="74"/>
      <c r="GK118" s="74"/>
      <c r="GL118" s="74"/>
      <c r="GM118" s="74"/>
      <c r="GN118" s="74"/>
      <c r="GO118" s="74"/>
      <c r="GP118" s="74"/>
      <c r="GQ118" s="74"/>
      <c r="GR118" s="74"/>
      <c r="GS118" s="74"/>
      <c r="GT118" s="74"/>
      <c r="GU118" s="74"/>
      <c r="GV118" s="74"/>
      <c r="GW118" s="74"/>
      <c r="GX118" s="74"/>
      <c r="GY118" s="74"/>
      <c r="GZ118" s="74"/>
      <c r="HA118" s="74"/>
      <c r="HB118" s="74"/>
      <c r="HC118" s="74"/>
      <c r="HD118" s="74"/>
      <c r="HE118" s="74"/>
      <c r="HF118" s="74"/>
      <c r="HG118" s="74"/>
      <c r="HH118" s="74"/>
      <c r="HI118" s="74"/>
      <c r="HJ118" s="74"/>
      <c r="HK118" s="74"/>
      <c r="HL118" s="74"/>
      <c r="HM118" s="74"/>
      <c r="HN118" s="74"/>
      <c r="HO118" s="74"/>
      <c r="HP118" s="74"/>
      <c r="HQ118" s="74"/>
      <c r="HR118" s="74"/>
      <c r="HS118" s="74"/>
      <c r="HT118" s="74"/>
      <c r="HU118" s="74"/>
      <c r="HV118" s="74"/>
      <c r="HW118" s="74"/>
      <c r="HX118" s="74"/>
      <c r="HY118" s="74"/>
      <c r="HZ118" s="74"/>
      <c r="IA118" s="74"/>
      <c r="IB118" s="74"/>
      <c r="IC118" s="74"/>
      <c r="ID118" s="74"/>
      <c r="IE118" s="74"/>
      <c r="IF118" s="74"/>
      <c r="IG118" s="74"/>
      <c r="IH118" s="74"/>
      <c r="II118" s="74"/>
      <c r="IJ118" s="74"/>
      <c r="IK118" s="74"/>
      <c r="IL118" s="74"/>
      <c r="IM118" s="74"/>
      <c r="IN118" s="74"/>
      <c r="IO118" s="74"/>
      <c r="IP118" s="74"/>
      <c r="IQ118" s="74"/>
      <c r="IR118" s="74"/>
      <c r="IS118" s="74"/>
      <c r="IT118" s="74"/>
      <c r="IU118" s="75"/>
    </row>
    <row r="119" ht="16.7" customHeight="1">
      <c r="A119" t="s" s="80">
        <v>249</v>
      </c>
      <c r="B119" s="88">
        <v>403</v>
      </c>
      <c r="C119" s="95">
        <v>600</v>
      </c>
      <c r="D119" s="81">
        <f>'Teacher Funds'!AC7</f>
        <v>600</v>
      </c>
      <c r="E119" s="81">
        <f>'Teacher Funds'!AD7</f>
        <v>600</v>
      </c>
      <c r="F119" s="81">
        <f>C119-D119</f>
        <v>0</v>
      </c>
      <c r="G119" s="82"/>
      <c r="H119" s="68"/>
      <c r="I119" s="9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4"/>
      <c r="FU119" s="74"/>
      <c r="FV119" s="74"/>
      <c r="FW119" s="74"/>
      <c r="FX119" s="74"/>
      <c r="FY119" s="74"/>
      <c r="FZ119" s="74"/>
      <c r="GA119" s="74"/>
      <c r="GB119" s="74"/>
      <c r="GC119" s="74"/>
      <c r="GD119" s="74"/>
      <c r="GE119" s="74"/>
      <c r="GF119" s="74"/>
      <c r="GG119" s="74"/>
      <c r="GH119" s="74"/>
      <c r="GI119" s="74"/>
      <c r="GJ119" s="74"/>
      <c r="GK119" s="74"/>
      <c r="GL119" s="74"/>
      <c r="GM119" s="74"/>
      <c r="GN119" s="74"/>
      <c r="GO119" s="74"/>
      <c r="GP119" s="74"/>
      <c r="GQ119" s="74"/>
      <c r="GR119" s="74"/>
      <c r="GS119" s="74"/>
      <c r="GT119" s="74"/>
      <c r="GU119" s="74"/>
      <c r="GV119" s="74"/>
      <c r="GW119" s="74"/>
      <c r="GX119" s="74"/>
      <c r="GY119" s="74"/>
      <c r="GZ119" s="74"/>
      <c r="HA119" s="74"/>
      <c r="HB119" s="74"/>
      <c r="HC119" s="74"/>
      <c r="HD119" s="74"/>
      <c r="HE119" s="74"/>
      <c r="HF119" s="74"/>
      <c r="HG119" s="74"/>
      <c r="HH119" s="74"/>
      <c r="HI119" s="74"/>
      <c r="HJ119" s="74"/>
      <c r="HK119" s="74"/>
      <c r="HL119" s="74"/>
      <c r="HM119" s="74"/>
      <c r="HN119" s="74"/>
      <c r="HO119" s="74"/>
      <c r="HP119" s="74"/>
      <c r="HQ119" s="74"/>
      <c r="HR119" s="74"/>
      <c r="HS119" s="74"/>
      <c r="HT119" s="74"/>
      <c r="HU119" s="74"/>
      <c r="HV119" s="74"/>
      <c r="HW119" s="74"/>
      <c r="HX119" s="74"/>
      <c r="HY119" s="74"/>
      <c r="HZ119" s="74"/>
      <c r="IA119" s="74"/>
      <c r="IB119" s="74"/>
      <c r="IC119" s="74"/>
      <c r="ID119" s="74"/>
      <c r="IE119" s="74"/>
      <c r="IF119" s="74"/>
      <c r="IG119" s="74"/>
      <c r="IH119" s="74"/>
      <c r="II119" s="74"/>
      <c r="IJ119" s="74"/>
      <c r="IK119" s="74"/>
      <c r="IL119" s="74"/>
      <c r="IM119" s="74"/>
      <c r="IN119" s="74"/>
      <c r="IO119" s="74"/>
      <c r="IP119" s="74"/>
      <c r="IQ119" s="74"/>
      <c r="IR119" s="74"/>
      <c r="IS119" s="74"/>
      <c r="IT119" s="74"/>
      <c r="IU119" s="75"/>
    </row>
    <row r="120" ht="16.7" customHeight="1">
      <c r="A120" t="s" s="80">
        <v>250</v>
      </c>
      <c r="B120" s="88">
        <v>404</v>
      </c>
      <c r="C120" s="95">
        <v>300</v>
      </c>
      <c r="D120" s="81">
        <f>'Teacher Funds'!AC8</f>
        <v>80</v>
      </c>
      <c r="E120" s="81">
        <f>'Teacher Funds'!AD8</f>
        <v>60</v>
      </c>
      <c r="F120" s="81">
        <f>C120-D120</f>
        <v>220</v>
      </c>
      <c r="G120" s="82"/>
      <c r="H120" s="68"/>
      <c r="I120" s="9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c r="FW120" s="74"/>
      <c r="FX120" s="74"/>
      <c r="FY120" s="74"/>
      <c r="FZ120" s="74"/>
      <c r="GA120" s="74"/>
      <c r="GB120" s="74"/>
      <c r="GC120" s="74"/>
      <c r="GD120" s="74"/>
      <c r="GE120" s="74"/>
      <c r="GF120" s="74"/>
      <c r="GG120" s="74"/>
      <c r="GH120" s="74"/>
      <c r="GI120" s="74"/>
      <c r="GJ120" s="74"/>
      <c r="GK120" s="74"/>
      <c r="GL120" s="74"/>
      <c r="GM120" s="74"/>
      <c r="GN120" s="74"/>
      <c r="GO120" s="74"/>
      <c r="GP120" s="74"/>
      <c r="GQ120" s="74"/>
      <c r="GR120" s="74"/>
      <c r="GS120" s="74"/>
      <c r="GT120" s="74"/>
      <c r="GU120" s="74"/>
      <c r="GV120" s="74"/>
      <c r="GW120" s="74"/>
      <c r="GX120" s="74"/>
      <c r="GY120" s="74"/>
      <c r="GZ120" s="74"/>
      <c r="HA120" s="74"/>
      <c r="HB120" s="74"/>
      <c r="HC120" s="74"/>
      <c r="HD120" s="74"/>
      <c r="HE120" s="74"/>
      <c r="HF120" s="74"/>
      <c r="HG120" s="74"/>
      <c r="HH120" s="74"/>
      <c r="HI120" s="74"/>
      <c r="HJ120" s="74"/>
      <c r="HK120" s="74"/>
      <c r="HL120" s="74"/>
      <c r="HM120" s="74"/>
      <c r="HN120" s="74"/>
      <c r="HO120" s="74"/>
      <c r="HP120" s="74"/>
      <c r="HQ120" s="74"/>
      <c r="HR120" s="74"/>
      <c r="HS120" s="74"/>
      <c r="HT120" s="74"/>
      <c r="HU120" s="74"/>
      <c r="HV120" s="74"/>
      <c r="HW120" s="74"/>
      <c r="HX120" s="74"/>
      <c r="HY120" s="74"/>
      <c r="HZ120" s="74"/>
      <c r="IA120" s="74"/>
      <c r="IB120" s="74"/>
      <c r="IC120" s="74"/>
      <c r="ID120" s="74"/>
      <c r="IE120" s="74"/>
      <c r="IF120" s="74"/>
      <c r="IG120" s="74"/>
      <c r="IH120" s="74"/>
      <c r="II120" s="74"/>
      <c r="IJ120" s="74"/>
      <c r="IK120" s="74"/>
      <c r="IL120" s="74"/>
      <c r="IM120" s="74"/>
      <c r="IN120" s="74"/>
      <c r="IO120" s="74"/>
      <c r="IP120" s="74"/>
      <c r="IQ120" s="74"/>
      <c r="IR120" s="74"/>
      <c r="IS120" s="74"/>
      <c r="IT120" s="74"/>
      <c r="IU120" s="75"/>
    </row>
    <row r="121" ht="16.7" customHeight="1">
      <c r="A121" t="s" s="80">
        <v>190</v>
      </c>
      <c r="B121" s="88">
        <v>406</v>
      </c>
      <c r="C121" s="95">
        <v>1500</v>
      </c>
      <c r="D121" s="81">
        <f>'Teacher Funds'!AC9-'Luce'!AC8</f>
        <v>7647.72</v>
      </c>
      <c r="E121" s="81">
        <f>'Teacher Funds'!AD9-'Luce'!AD8</f>
        <v>3254.83</v>
      </c>
      <c r="F121" s="81">
        <f>C121-D121</f>
        <v>-6147.72</v>
      </c>
      <c r="G121" t="s" s="98">
        <v>251</v>
      </c>
      <c r="H121" s="68"/>
      <c r="I121" s="9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c r="FW121" s="74"/>
      <c r="FX121" s="74"/>
      <c r="FY121" s="74"/>
      <c r="FZ121" s="74"/>
      <c r="GA121" s="74"/>
      <c r="GB121" s="74"/>
      <c r="GC121" s="74"/>
      <c r="GD121" s="74"/>
      <c r="GE121" s="74"/>
      <c r="GF121" s="74"/>
      <c r="GG121" s="74"/>
      <c r="GH121" s="74"/>
      <c r="GI121" s="74"/>
      <c r="GJ121" s="74"/>
      <c r="GK121" s="74"/>
      <c r="GL121" s="74"/>
      <c r="GM121" s="74"/>
      <c r="GN121" s="74"/>
      <c r="GO121" s="74"/>
      <c r="GP121" s="74"/>
      <c r="GQ121" s="74"/>
      <c r="GR121" s="74"/>
      <c r="GS121" s="74"/>
      <c r="GT121" s="74"/>
      <c r="GU121" s="74"/>
      <c r="GV121" s="74"/>
      <c r="GW121" s="74"/>
      <c r="GX121" s="74"/>
      <c r="GY121" s="74"/>
      <c r="GZ121" s="74"/>
      <c r="HA121" s="74"/>
      <c r="HB121" s="74"/>
      <c r="HC121" s="74"/>
      <c r="HD121" s="74"/>
      <c r="HE121" s="74"/>
      <c r="HF121" s="74"/>
      <c r="HG121" s="74"/>
      <c r="HH121" s="74"/>
      <c r="HI121" s="74"/>
      <c r="HJ121" s="74"/>
      <c r="HK121" s="74"/>
      <c r="HL121" s="74"/>
      <c r="HM121" s="74"/>
      <c r="HN121" s="74"/>
      <c r="HO121" s="74"/>
      <c r="HP121" s="74"/>
      <c r="HQ121" s="74"/>
      <c r="HR121" s="74"/>
      <c r="HS121" s="74"/>
      <c r="HT121" s="74"/>
      <c r="HU121" s="74"/>
      <c r="HV121" s="74"/>
      <c r="HW121" s="74"/>
      <c r="HX121" s="74"/>
      <c r="HY121" s="74"/>
      <c r="HZ121" s="74"/>
      <c r="IA121" s="74"/>
      <c r="IB121" s="74"/>
      <c r="IC121" s="74"/>
      <c r="ID121" s="74"/>
      <c r="IE121" s="74"/>
      <c r="IF121" s="74"/>
      <c r="IG121" s="74"/>
      <c r="IH121" s="74"/>
      <c r="II121" s="74"/>
      <c r="IJ121" s="74"/>
      <c r="IK121" s="74"/>
      <c r="IL121" s="74"/>
      <c r="IM121" s="74"/>
      <c r="IN121" s="74"/>
      <c r="IO121" s="74"/>
      <c r="IP121" s="74"/>
      <c r="IQ121" s="74"/>
      <c r="IR121" s="74"/>
      <c r="IS121" s="74"/>
      <c r="IT121" s="74"/>
      <c r="IU121" s="75"/>
    </row>
    <row r="122" ht="16.7" customHeight="1">
      <c r="A122" t="s" s="80">
        <v>60</v>
      </c>
      <c r="B122" s="88">
        <v>407</v>
      </c>
      <c r="C122" s="95">
        <v>500</v>
      </c>
      <c r="D122" s="81">
        <f>'Teacher Funds'!AC10</f>
        <v>16.5</v>
      </c>
      <c r="E122" s="81">
        <f>'Teacher Funds'!AD10</f>
        <v>16.5</v>
      </c>
      <c r="F122" s="81">
        <f>C122-D122</f>
        <v>483.5</v>
      </c>
      <c r="G122" s="82"/>
      <c r="H122" s="68"/>
      <c r="I122" s="9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74"/>
      <c r="HW122" s="74"/>
      <c r="HX122" s="74"/>
      <c r="HY122" s="74"/>
      <c r="HZ122" s="74"/>
      <c r="IA122" s="74"/>
      <c r="IB122" s="74"/>
      <c r="IC122" s="74"/>
      <c r="ID122" s="74"/>
      <c r="IE122" s="74"/>
      <c r="IF122" s="74"/>
      <c r="IG122" s="74"/>
      <c r="IH122" s="74"/>
      <c r="II122" s="74"/>
      <c r="IJ122" s="74"/>
      <c r="IK122" s="74"/>
      <c r="IL122" s="74"/>
      <c r="IM122" s="74"/>
      <c r="IN122" s="74"/>
      <c r="IO122" s="74"/>
      <c r="IP122" s="74"/>
      <c r="IQ122" s="74"/>
      <c r="IR122" s="74"/>
      <c r="IS122" s="74"/>
      <c r="IT122" s="74"/>
      <c r="IU122" s="75"/>
    </row>
    <row r="123" ht="16.7" customHeight="1">
      <c r="A123" t="s" s="80">
        <v>252</v>
      </c>
      <c r="B123" s="88">
        <v>408</v>
      </c>
      <c r="C123" s="95"/>
      <c r="D123" s="81">
        <f>'Teacher Funds'!AC11</f>
        <v>0</v>
      </c>
      <c r="E123" s="81">
        <f>'Teacher Funds'!AD11</f>
        <v>0</v>
      </c>
      <c r="F123" s="81"/>
      <c r="G123" s="82"/>
      <c r="H123" s="68"/>
      <c r="I123" s="9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4"/>
      <c r="FU123" s="74"/>
      <c r="FV123" s="74"/>
      <c r="FW123" s="74"/>
      <c r="FX123" s="74"/>
      <c r="FY123" s="74"/>
      <c r="FZ123" s="74"/>
      <c r="GA123" s="74"/>
      <c r="GB123" s="74"/>
      <c r="GC123" s="74"/>
      <c r="GD123" s="74"/>
      <c r="GE123" s="74"/>
      <c r="GF123" s="74"/>
      <c r="GG123" s="74"/>
      <c r="GH123" s="74"/>
      <c r="GI123" s="74"/>
      <c r="GJ123" s="74"/>
      <c r="GK123" s="74"/>
      <c r="GL123" s="74"/>
      <c r="GM123" s="74"/>
      <c r="GN123" s="74"/>
      <c r="GO123" s="74"/>
      <c r="GP123" s="74"/>
      <c r="GQ123" s="74"/>
      <c r="GR123" s="74"/>
      <c r="GS123" s="74"/>
      <c r="GT123" s="74"/>
      <c r="GU123" s="74"/>
      <c r="GV123" s="74"/>
      <c r="GW123" s="74"/>
      <c r="GX123" s="74"/>
      <c r="GY123" s="74"/>
      <c r="GZ123" s="74"/>
      <c r="HA123" s="74"/>
      <c r="HB123" s="74"/>
      <c r="HC123" s="74"/>
      <c r="HD123" s="74"/>
      <c r="HE123" s="74"/>
      <c r="HF123" s="74"/>
      <c r="HG123" s="74"/>
      <c r="HH123" s="74"/>
      <c r="HI123" s="74"/>
      <c r="HJ123" s="74"/>
      <c r="HK123" s="74"/>
      <c r="HL123" s="74"/>
      <c r="HM123" s="74"/>
      <c r="HN123" s="74"/>
      <c r="HO123" s="74"/>
      <c r="HP123" s="74"/>
      <c r="HQ123" s="74"/>
      <c r="HR123" s="74"/>
      <c r="HS123" s="74"/>
      <c r="HT123" s="74"/>
      <c r="HU123" s="74"/>
      <c r="HV123" s="74"/>
      <c r="HW123" s="74"/>
      <c r="HX123" s="74"/>
      <c r="HY123" s="74"/>
      <c r="HZ123" s="74"/>
      <c r="IA123" s="74"/>
      <c r="IB123" s="74"/>
      <c r="IC123" s="74"/>
      <c r="ID123" s="74"/>
      <c r="IE123" s="74"/>
      <c r="IF123" s="74"/>
      <c r="IG123" s="74"/>
      <c r="IH123" s="74"/>
      <c r="II123" s="74"/>
      <c r="IJ123" s="74"/>
      <c r="IK123" s="74"/>
      <c r="IL123" s="74"/>
      <c r="IM123" s="74"/>
      <c r="IN123" s="74"/>
      <c r="IO123" s="74"/>
      <c r="IP123" s="74"/>
      <c r="IQ123" s="74"/>
      <c r="IR123" s="74"/>
      <c r="IS123" s="74"/>
      <c r="IT123" s="74"/>
      <c r="IU123" s="75"/>
    </row>
    <row r="124" ht="16.7" customHeight="1">
      <c r="A124" t="s" s="80">
        <v>188</v>
      </c>
      <c r="B124" s="88">
        <v>409</v>
      </c>
      <c r="C124" s="95"/>
      <c r="D124" s="81">
        <f>'Teacher Funds'!AC12</f>
        <v>0</v>
      </c>
      <c r="E124" s="81">
        <f>'Teacher Funds'!AD12</f>
        <v>0</v>
      </c>
      <c r="F124" s="81">
        <f>C124-D124</f>
        <v>0</v>
      </c>
      <c r="G124" s="82"/>
      <c r="H124" s="68"/>
      <c r="I124" s="9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74"/>
      <c r="EG124" s="74"/>
      <c r="EH124" s="74"/>
      <c r="EI124" s="74"/>
      <c r="EJ124" s="74"/>
      <c r="EK124" s="74"/>
      <c r="EL124" s="74"/>
      <c r="EM124" s="74"/>
      <c r="EN124" s="74"/>
      <c r="EO124" s="74"/>
      <c r="EP124" s="74"/>
      <c r="EQ124" s="74"/>
      <c r="ER124" s="74"/>
      <c r="ES124" s="74"/>
      <c r="ET124" s="74"/>
      <c r="EU124" s="74"/>
      <c r="EV124" s="74"/>
      <c r="EW124" s="74"/>
      <c r="EX124" s="74"/>
      <c r="EY124" s="74"/>
      <c r="EZ124" s="74"/>
      <c r="FA124" s="74"/>
      <c r="FB124" s="74"/>
      <c r="FC124" s="74"/>
      <c r="FD124" s="74"/>
      <c r="FE124" s="74"/>
      <c r="FF124" s="74"/>
      <c r="FG124" s="74"/>
      <c r="FH124" s="74"/>
      <c r="FI124" s="74"/>
      <c r="FJ124" s="74"/>
      <c r="FK124" s="74"/>
      <c r="FL124" s="74"/>
      <c r="FM124" s="74"/>
      <c r="FN124" s="74"/>
      <c r="FO124" s="74"/>
      <c r="FP124" s="74"/>
      <c r="FQ124" s="74"/>
      <c r="FR124" s="74"/>
      <c r="FS124" s="74"/>
      <c r="FT124" s="74"/>
      <c r="FU124" s="74"/>
      <c r="FV124" s="74"/>
      <c r="FW124" s="74"/>
      <c r="FX124" s="74"/>
      <c r="FY124" s="74"/>
      <c r="FZ124" s="74"/>
      <c r="GA124" s="74"/>
      <c r="GB124" s="74"/>
      <c r="GC124" s="74"/>
      <c r="GD124" s="74"/>
      <c r="GE124" s="74"/>
      <c r="GF124" s="74"/>
      <c r="GG124" s="74"/>
      <c r="GH124" s="74"/>
      <c r="GI124" s="74"/>
      <c r="GJ124" s="74"/>
      <c r="GK124" s="74"/>
      <c r="GL124" s="74"/>
      <c r="GM124" s="74"/>
      <c r="GN124" s="74"/>
      <c r="GO124" s="74"/>
      <c r="GP124" s="74"/>
      <c r="GQ124" s="74"/>
      <c r="GR124" s="74"/>
      <c r="GS124" s="74"/>
      <c r="GT124" s="74"/>
      <c r="GU124" s="74"/>
      <c r="GV124" s="74"/>
      <c r="GW124" s="74"/>
      <c r="GX124" s="74"/>
      <c r="GY124" s="74"/>
      <c r="GZ124" s="74"/>
      <c r="HA124" s="74"/>
      <c r="HB124" s="74"/>
      <c r="HC124" s="74"/>
      <c r="HD124" s="74"/>
      <c r="HE124" s="74"/>
      <c r="HF124" s="74"/>
      <c r="HG124" s="74"/>
      <c r="HH124" s="74"/>
      <c r="HI124" s="74"/>
      <c r="HJ124" s="74"/>
      <c r="HK124" s="74"/>
      <c r="HL124" s="74"/>
      <c r="HM124" s="74"/>
      <c r="HN124" s="74"/>
      <c r="HO124" s="74"/>
      <c r="HP124" s="74"/>
      <c r="HQ124" s="74"/>
      <c r="HR124" s="74"/>
      <c r="HS124" s="74"/>
      <c r="HT124" s="74"/>
      <c r="HU124" s="74"/>
      <c r="HV124" s="74"/>
      <c r="HW124" s="74"/>
      <c r="HX124" s="74"/>
      <c r="HY124" s="74"/>
      <c r="HZ124" s="74"/>
      <c r="IA124" s="74"/>
      <c r="IB124" s="74"/>
      <c r="IC124" s="74"/>
      <c r="ID124" s="74"/>
      <c r="IE124" s="74"/>
      <c r="IF124" s="74"/>
      <c r="IG124" s="74"/>
      <c r="IH124" s="74"/>
      <c r="II124" s="74"/>
      <c r="IJ124" s="74"/>
      <c r="IK124" s="74"/>
      <c r="IL124" s="74"/>
      <c r="IM124" s="74"/>
      <c r="IN124" s="74"/>
      <c r="IO124" s="74"/>
      <c r="IP124" s="74"/>
      <c r="IQ124" s="74"/>
      <c r="IR124" s="74"/>
      <c r="IS124" s="74"/>
      <c r="IT124" s="74"/>
      <c r="IU124" s="75"/>
    </row>
    <row r="125" ht="16.7" customHeight="1">
      <c r="A125" t="s" s="80">
        <v>189</v>
      </c>
      <c r="B125" s="88">
        <v>410</v>
      </c>
      <c r="C125" s="95">
        <v>1800</v>
      </c>
      <c r="D125" s="81">
        <f>'Teacher Funds'!AC13</f>
        <v>1590.67</v>
      </c>
      <c r="E125" s="81">
        <f>'Teacher Funds'!AD13</f>
        <v>1056.06</v>
      </c>
      <c r="F125" s="81">
        <f>C125-D125</f>
        <v>209.33</v>
      </c>
      <c r="G125" s="82"/>
      <c r="H125" s="68"/>
      <c r="I125" s="9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FS125" s="74"/>
      <c r="FT125" s="74"/>
      <c r="FU125" s="74"/>
      <c r="FV125" s="74"/>
      <c r="FW125" s="74"/>
      <c r="FX125" s="74"/>
      <c r="FY125" s="74"/>
      <c r="FZ125" s="74"/>
      <c r="GA125" s="74"/>
      <c r="GB125" s="74"/>
      <c r="GC125" s="74"/>
      <c r="GD125" s="74"/>
      <c r="GE125" s="74"/>
      <c r="GF125" s="74"/>
      <c r="GG125" s="74"/>
      <c r="GH125" s="74"/>
      <c r="GI125" s="74"/>
      <c r="GJ125" s="74"/>
      <c r="GK125" s="74"/>
      <c r="GL125" s="74"/>
      <c r="GM125" s="74"/>
      <c r="GN125" s="74"/>
      <c r="GO125" s="74"/>
      <c r="GP125" s="74"/>
      <c r="GQ125" s="74"/>
      <c r="GR125" s="74"/>
      <c r="GS125" s="74"/>
      <c r="GT125" s="74"/>
      <c r="GU125" s="74"/>
      <c r="GV125" s="74"/>
      <c r="GW125" s="74"/>
      <c r="GX125" s="74"/>
      <c r="GY125" s="74"/>
      <c r="GZ125" s="74"/>
      <c r="HA125" s="74"/>
      <c r="HB125" s="74"/>
      <c r="HC125" s="74"/>
      <c r="HD125" s="74"/>
      <c r="HE125" s="74"/>
      <c r="HF125" s="74"/>
      <c r="HG125" s="74"/>
      <c r="HH125" s="74"/>
      <c r="HI125" s="74"/>
      <c r="HJ125" s="74"/>
      <c r="HK125" s="74"/>
      <c r="HL125" s="74"/>
      <c r="HM125" s="74"/>
      <c r="HN125" s="74"/>
      <c r="HO125" s="74"/>
      <c r="HP125" s="74"/>
      <c r="HQ125" s="74"/>
      <c r="HR125" s="74"/>
      <c r="HS125" s="74"/>
      <c r="HT125" s="74"/>
      <c r="HU125" s="74"/>
      <c r="HV125" s="74"/>
      <c r="HW125" s="74"/>
      <c r="HX125" s="74"/>
      <c r="HY125" s="74"/>
      <c r="HZ125" s="74"/>
      <c r="IA125" s="74"/>
      <c r="IB125" s="74"/>
      <c r="IC125" s="74"/>
      <c r="ID125" s="74"/>
      <c r="IE125" s="74"/>
      <c r="IF125" s="74"/>
      <c r="IG125" s="74"/>
      <c r="IH125" s="74"/>
      <c r="II125" s="74"/>
      <c r="IJ125" s="74"/>
      <c r="IK125" s="74"/>
      <c r="IL125" s="74"/>
      <c r="IM125" s="74"/>
      <c r="IN125" s="74"/>
      <c r="IO125" s="74"/>
      <c r="IP125" s="74"/>
      <c r="IQ125" s="74"/>
      <c r="IR125" s="74"/>
      <c r="IS125" s="74"/>
      <c r="IT125" s="74"/>
      <c r="IU125" s="75"/>
    </row>
    <row r="126" ht="16.7" customHeight="1">
      <c r="A126" t="s" s="80">
        <v>192</v>
      </c>
      <c r="B126" s="88">
        <v>411</v>
      </c>
      <c r="C126" s="95">
        <v>10000</v>
      </c>
      <c r="D126" s="81">
        <f>'Teacher Funds'!AC14</f>
        <v>1560.36</v>
      </c>
      <c r="E126" s="81">
        <f>'Teacher Funds'!AD14</f>
        <v>0</v>
      </c>
      <c r="F126" s="81">
        <f>C126-D126</f>
        <v>8439.639999999999</v>
      </c>
      <c r="G126" s="82"/>
      <c r="H126" s="68"/>
      <c r="I126" s="9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FS126" s="74"/>
      <c r="FT126" s="74"/>
      <c r="FU126" s="74"/>
      <c r="FV126" s="74"/>
      <c r="FW126" s="74"/>
      <c r="FX126" s="74"/>
      <c r="FY126" s="74"/>
      <c r="FZ126" s="74"/>
      <c r="GA126" s="74"/>
      <c r="GB126" s="74"/>
      <c r="GC126" s="74"/>
      <c r="GD126" s="74"/>
      <c r="GE126" s="74"/>
      <c r="GF126" s="74"/>
      <c r="GG126" s="74"/>
      <c r="GH126" s="74"/>
      <c r="GI126" s="74"/>
      <c r="GJ126" s="74"/>
      <c r="GK126" s="74"/>
      <c r="GL126" s="74"/>
      <c r="GM126" s="74"/>
      <c r="GN126" s="74"/>
      <c r="GO126" s="74"/>
      <c r="GP126" s="74"/>
      <c r="GQ126" s="74"/>
      <c r="GR126" s="74"/>
      <c r="GS126" s="74"/>
      <c r="GT126" s="74"/>
      <c r="GU126" s="74"/>
      <c r="GV126" s="74"/>
      <c r="GW126" s="74"/>
      <c r="GX126" s="74"/>
      <c r="GY126" s="74"/>
      <c r="GZ126" s="74"/>
      <c r="HA126" s="74"/>
      <c r="HB126" s="74"/>
      <c r="HC126" s="74"/>
      <c r="HD126" s="74"/>
      <c r="HE126" s="74"/>
      <c r="HF126" s="74"/>
      <c r="HG126" s="74"/>
      <c r="HH126" s="74"/>
      <c r="HI126" s="74"/>
      <c r="HJ126" s="74"/>
      <c r="HK126" s="74"/>
      <c r="HL126" s="74"/>
      <c r="HM126" s="74"/>
      <c r="HN126" s="74"/>
      <c r="HO126" s="74"/>
      <c r="HP126" s="74"/>
      <c r="HQ126" s="74"/>
      <c r="HR126" s="74"/>
      <c r="HS126" s="74"/>
      <c r="HT126" s="74"/>
      <c r="HU126" s="74"/>
      <c r="HV126" s="74"/>
      <c r="HW126" s="74"/>
      <c r="HX126" s="74"/>
      <c r="HY126" s="74"/>
      <c r="HZ126" s="74"/>
      <c r="IA126" s="74"/>
      <c r="IB126" s="74"/>
      <c r="IC126" s="74"/>
      <c r="ID126" s="74"/>
      <c r="IE126" s="74"/>
      <c r="IF126" s="74"/>
      <c r="IG126" s="74"/>
      <c r="IH126" s="74"/>
      <c r="II126" s="74"/>
      <c r="IJ126" s="74"/>
      <c r="IK126" s="74"/>
      <c r="IL126" s="74"/>
      <c r="IM126" s="74"/>
      <c r="IN126" s="74"/>
      <c r="IO126" s="74"/>
      <c r="IP126" s="74"/>
      <c r="IQ126" s="74"/>
      <c r="IR126" s="74"/>
      <c r="IS126" s="74"/>
      <c r="IT126" s="74"/>
      <c r="IU126" s="75"/>
    </row>
    <row r="127" ht="16.7" customHeight="1">
      <c r="A127" t="s" s="80">
        <v>253</v>
      </c>
      <c r="B127" s="88">
        <v>412</v>
      </c>
      <c r="C127" s="95">
        <v>1500</v>
      </c>
      <c r="D127" s="81"/>
      <c r="E127" s="81">
        <f>'Teacher Funds'!AD15</f>
        <v>0</v>
      </c>
      <c r="F127" s="81">
        <f>C127-D127</f>
        <v>1500</v>
      </c>
      <c r="G127" s="82"/>
      <c r="H127" s="68"/>
      <c r="I127" s="9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4"/>
      <c r="FU127" s="74"/>
      <c r="FV127" s="74"/>
      <c r="FW127" s="74"/>
      <c r="FX127" s="74"/>
      <c r="FY127" s="74"/>
      <c r="FZ127" s="74"/>
      <c r="GA127" s="74"/>
      <c r="GB127" s="74"/>
      <c r="GC127" s="74"/>
      <c r="GD127" s="74"/>
      <c r="GE127" s="74"/>
      <c r="GF127" s="74"/>
      <c r="GG127" s="74"/>
      <c r="GH127" s="74"/>
      <c r="GI127" s="74"/>
      <c r="GJ127" s="74"/>
      <c r="GK127" s="74"/>
      <c r="GL127" s="74"/>
      <c r="GM127" s="74"/>
      <c r="GN127" s="74"/>
      <c r="GO127" s="74"/>
      <c r="GP127" s="74"/>
      <c r="GQ127" s="74"/>
      <c r="GR127" s="74"/>
      <c r="GS127" s="74"/>
      <c r="GT127" s="74"/>
      <c r="GU127" s="74"/>
      <c r="GV127" s="74"/>
      <c r="GW127" s="74"/>
      <c r="GX127" s="74"/>
      <c r="GY127" s="74"/>
      <c r="GZ127" s="74"/>
      <c r="HA127" s="74"/>
      <c r="HB127" s="74"/>
      <c r="HC127" s="74"/>
      <c r="HD127" s="74"/>
      <c r="HE127" s="74"/>
      <c r="HF127" s="74"/>
      <c r="HG127" s="74"/>
      <c r="HH127" s="74"/>
      <c r="HI127" s="74"/>
      <c r="HJ127" s="74"/>
      <c r="HK127" s="74"/>
      <c r="HL127" s="74"/>
      <c r="HM127" s="74"/>
      <c r="HN127" s="74"/>
      <c r="HO127" s="74"/>
      <c r="HP127" s="74"/>
      <c r="HQ127" s="74"/>
      <c r="HR127" s="74"/>
      <c r="HS127" s="74"/>
      <c r="HT127" s="74"/>
      <c r="HU127" s="74"/>
      <c r="HV127" s="74"/>
      <c r="HW127" s="74"/>
      <c r="HX127" s="74"/>
      <c r="HY127" s="74"/>
      <c r="HZ127" s="74"/>
      <c r="IA127" s="74"/>
      <c r="IB127" s="74"/>
      <c r="IC127" s="74"/>
      <c r="ID127" s="74"/>
      <c r="IE127" s="74"/>
      <c r="IF127" s="74"/>
      <c r="IG127" s="74"/>
      <c r="IH127" s="74"/>
      <c r="II127" s="74"/>
      <c r="IJ127" s="74"/>
      <c r="IK127" s="74"/>
      <c r="IL127" s="74"/>
      <c r="IM127" s="74"/>
      <c r="IN127" s="74"/>
      <c r="IO127" s="74"/>
      <c r="IP127" s="74"/>
      <c r="IQ127" s="74"/>
      <c r="IR127" s="74"/>
      <c r="IS127" s="74"/>
      <c r="IT127" s="74"/>
      <c r="IU127" s="75"/>
    </row>
    <row r="128" ht="16.7" customHeight="1">
      <c r="A128" t="s" s="80">
        <v>254</v>
      </c>
      <c r="B128" s="88">
        <v>414</v>
      </c>
      <c r="C128" s="95">
        <v>2000</v>
      </c>
      <c r="D128" s="81">
        <f>'Teacher Funds'!AC16</f>
        <v>1334</v>
      </c>
      <c r="E128" s="81"/>
      <c r="F128" s="81">
        <f>C128-D128</f>
        <v>666</v>
      </c>
      <c r="G128" t="s" s="49">
        <v>255</v>
      </c>
      <c r="H128" s="68"/>
      <c r="I128" s="9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c r="FS128" s="74"/>
      <c r="FT128" s="74"/>
      <c r="FU128" s="74"/>
      <c r="FV128" s="74"/>
      <c r="FW128" s="74"/>
      <c r="FX128" s="74"/>
      <c r="FY128" s="74"/>
      <c r="FZ128" s="74"/>
      <c r="GA128" s="74"/>
      <c r="GB128" s="74"/>
      <c r="GC128" s="74"/>
      <c r="GD128" s="74"/>
      <c r="GE128" s="74"/>
      <c r="GF128" s="74"/>
      <c r="GG128" s="74"/>
      <c r="GH128" s="74"/>
      <c r="GI128" s="74"/>
      <c r="GJ128" s="74"/>
      <c r="GK128" s="74"/>
      <c r="GL128" s="74"/>
      <c r="GM128" s="74"/>
      <c r="GN128" s="74"/>
      <c r="GO128" s="74"/>
      <c r="GP128" s="74"/>
      <c r="GQ128" s="74"/>
      <c r="GR128" s="74"/>
      <c r="GS128" s="74"/>
      <c r="GT128" s="74"/>
      <c r="GU128" s="74"/>
      <c r="GV128" s="74"/>
      <c r="GW128" s="74"/>
      <c r="GX128" s="74"/>
      <c r="GY128" s="74"/>
      <c r="GZ128" s="74"/>
      <c r="HA128" s="74"/>
      <c r="HB128" s="74"/>
      <c r="HC128" s="74"/>
      <c r="HD128" s="74"/>
      <c r="HE128" s="74"/>
      <c r="HF128" s="74"/>
      <c r="HG128" s="74"/>
      <c r="HH128" s="74"/>
      <c r="HI128" s="74"/>
      <c r="HJ128" s="74"/>
      <c r="HK128" s="74"/>
      <c r="HL128" s="74"/>
      <c r="HM128" s="74"/>
      <c r="HN128" s="74"/>
      <c r="HO128" s="74"/>
      <c r="HP128" s="74"/>
      <c r="HQ128" s="74"/>
      <c r="HR128" s="74"/>
      <c r="HS128" s="74"/>
      <c r="HT128" s="74"/>
      <c r="HU128" s="74"/>
      <c r="HV128" s="74"/>
      <c r="HW128" s="74"/>
      <c r="HX128" s="74"/>
      <c r="HY128" s="74"/>
      <c r="HZ128" s="74"/>
      <c r="IA128" s="74"/>
      <c r="IB128" s="74"/>
      <c r="IC128" s="74"/>
      <c r="ID128" s="74"/>
      <c r="IE128" s="74"/>
      <c r="IF128" s="74"/>
      <c r="IG128" s="74"/>
      <c r="IH128" s="74"/>
      <c r="II128" s="74"/>
      <c r="IJ128" s="74"/>
      <c r="IK128" s="74"/>
      <c r="IL128" s="74"/>
      <c r="IM128" s="74"/>
      <c r="IN128" s="74"/>
      <c r="IO128" s="74"/>
      <c r="IP128" s="74"/>
      <c r="IQ128" s="74"/>
      <c r="IR128" s="74"/>
      <c r="IS128" s="74"/>
      <c r="IT128" s="74"/>
      <c r="IU128" s="75"/>
    </row>
    <row r="129" ht="16.7" customHeight="1">
      <c r="A129" t="s" s="80">
        <v>256</v>
      </c>
      <c r="B129" s="88">
        <v>415</v>
      </c>
      <c r="C129" s="95">
        <v>0</v>
      </c>
      <c r="D129" s="81">
        <f>'Teacher Funds'!AC17</f>
        <v>0</v>
      </c>
      <c r="E129" s="81">
        <f>'Teacher Funds'!AD16</f>
        <v>0</v>
      </c>
      <c r="F129" s="81">
        <f>C129-D129</f>
        <v>0</v>
      </c>
      <c r="G129" s="82"/>
      <c r="H129" s="68"/>
      <c r="I129" s="9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74"/>
      <c r="GD129" s="74"/>
      <c r="GE129" s="74"/>
      <c r="GF129" s="74"/>
      <c r="GG129" s="74"/>
      <c r="GH129" s="74"/>
      <c r="GI129" s="74"/>
      <c r="GJ129" s="74"/>
      <c r="GK129" s="74"/>
      <c r="GL129" s="74"/>
      <c r="GM129" s="74"/>
      <c r="GN129" s="74"/>
      <c r="GO129" s="74"/>
      <c r="GP129" s="74"/>
      <c r="GQ129" s="74"/>
      <c r="GR129" s="74"/>
      <c r="GS129" s="74"/>
      <c r="GT129" s="74"/>
      <c r="GU129" s="74"/>
      <c r="GV129" s="74"/>
      <c r="GW129" s="74"/>
      <c r="GX129" s="74"/>
      <c r="GY129" s="74"/>
      <c r="GZ129" s="74"/>
      <c r="HA129" s="74"/>
      <c r="HB129" s="74"/>
      <c r="HC129" s="74"/>
      <c r="HD129" s="74"/>
      <c r="HE129" s="74"/>
      <c r="HF129" s="74"/>
      <c r="HG129" s="74"/>
      <c r="HH129" s="74"/>
      <c r="HI129" s="74"/>
      <c r="HJ129" s="74"/>
      <c r="HK129" s="74"/>
      <c r="HL129" s="74"/>
      <c r="HM129" s="74"/>
      <c r="HN129" s="74"/>
      <c r="HO129" s="74"/>
      <c r="HP129" s="74"/>
      <c r="HQ129" s="74"/>
      <c r="HR129" s="74"/>
      <c r="HS129" s="74"/>
      <c r="HT129" s="74"/>
      <c r="HU129" s="74"/>
      <c r="HV129" s="74"/>
      <c r="HW129" s="74"/>
      <c r="HX129" s="74"/>
      <c r="HY129" s="74"/>
      <c r="HZ129" s="74"/>
      <c r="IA129" s="74"/>
      <c r="IB129" s="74"/>
      <c r="IC129" s="74"/>
      <c r="ID129" s="74"/>
      <c r="IE129" s="74"/>
      <c r="IF129" s="74"/>
      <c r="IG129" s="74"/>
      <c r="IH129" s="74"/>
      <c r="II129" s="74"/>
      <c r="IJ129" s="74"/>
      <c r="IK129" s="74"/>
      <c r="IL129" s="74"/>
      <c r="IM129" s="74"/>
      <c r="IN129" s="74"/>
      <c r="IO129" s="74"/>
      <c r="IP129" s="74"/>
      <c r="IQ129" s="74"/>
      <c r="IR129" s="74"/>
      <c r="IS129" s="74"/>
      <c r="IT129" s="74"/>
      <c r="IU129" s="75"/>
    </row>
    <row r="130" ht="16.5" customHeight="1">
      <c r="A130" t="s" s="80">
        <v>257</v>
      </c>
      <c r="B130" s="88">
        <v>416</v>
      </c>
      <c r="C130" s="95">
        <v>500</v>
      </c>
      <c r="D130" s="81">
        <f>'Teacher Funds'!AC19</f>
        <v>500.04</v>
      </c>
      <c r="E130" s="81">
        <f>'Teacher Funds'!AD17</f>
        <v>0</v>
      </c>
      <c r="F130" s="81">
        <f>C130-D130</f>
        <v>-0.04</v>
      </c>
      <c r="G130" s="82"/>
      <c r="H130" s="68"/>
      <c r="I130" s="9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74"/>
      <c r="HW130" s="74"/>
      <c r="HX130" s="74"/>
      <c r="HY130" s="74"/>
      <c r="HZ130" s="74"/>
      <c r="IA130" s="74"/>
      <c r="IB130" s="74"/>
      <c r="IC130" s="74"/>
      <c r="ID130" s="74"/>
      <c r="IE130" s="74"/>
      <c r="IF130" s="74"/>
      <c r="IG130" s="74"/>
      <c r="IH130" s="74"/>
      <c r="II130" s="74"/>
      <c r="IJ130" s="74"/>
      <c r="IK130" s="74"/>
      <c r="IL130" s="74"/>
      <c r="IM130" s="74"/>
      <c r="IN130" s="74"/>
      <c r="IO130" s="74"/>
      <c r="IP130" s="74"/>
      <c r="IQ130" s="74"/>
      <c r="IR130" s="74"/>
      <c r="IS130" s="74"/>
      <c r="IT130" s="74"/>
      <c r="IU130" s="75"/>
    </row>
    <row r="131" ht="16.5" customHeight="1">
      <c r="A131" t="s" s="80">
        <v>258</v>
      </c>
      <c r="B131" s="88">
        <v>417</v>
      </c>
      <c r="C131" s="95">
        <v>600</v>
      </c>
      <c r="D131" s="81">
        <f>'Teacher Funds'!AC18</f>
        <v>505.98</v>
      </c>
      <c r="E131" s="81">
        <f>'Teacher Funds'!AD18</f>
        <v>0</v>
      </c>
      <c r="F131" s="81">
        <f>C131-D131</f>
        <v>94.02</v>
      </c>
      <c r="G131" s="82"/>
      <c r="H131" s="68"/>
      <c r="I131" s="9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74"/>
      <c r="EG131" s="74"/>
      <c r="EH131" s="74"/>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4"/>
      <c r="FL131" s="74"/>
      <c r="FM131" s="74"/>
      <c r="FN131" s="74"/>
      <c r="FO131" s="74"/>
      <c r="FP131" s="74"/>
      <c r="FQ131" s="74"/>
      <c r="FR131" s="74"/>
      <c r="FS131" s="74"/>
      <c r="FT131" s="74"/>
      <c r="FU131" s="74"/>
      <c r="FV131" s="74"/>
      <c r="FW131" s="74"/>
      <c r="FX131" s="74"/>
      <c r="FY131" s="74"/>
      <c r="FZ131" s="74"/>
      <c r="GA131" s="74"/>
      <c r="GB131" s="74"/>
      <c r="GC131" s="74"/>
      <c r="GD131" s="74"/>
      <c r="GE131" s="74"/>
      <c r="GF131" s="74"/>
      <c r="GG131" s="74"/>
      <c r="GH131" s="74"/>
      <c r="GI131" s="74"/>
      <c r="GJ131" s="74"/>
      <c r="GK131" s="74"/>
      <c r="GL131" s="74"/>
      <c r="GM131" s="74"/>
      <c r="GN131" s="74"/>
      <c r="GO131" s="74"/>
      <c r="GP131" s="74"/>
      <c r="GQ131" s="74"/>
      <c r="GR131" s="74"/>
      <c r="GS131" s="74"/>
      <c r="GT131" s="74"/>
      <c r="GU131" s="74"/>
      <c r="GV131" s="74"/>
      <c r="GW131" s="74"/>
      <c r="GX131" s="74"/>
      <c r="GY131" s="74"/>
      <c r="GZ131" s="74"/>
      <c r="HA131" s="74"/>
      <c r="HB131" s="74"/>
      <c r="HC131" s="74"/>
      <c r="HD131" s="74"/>
      <c r="HE131" s="74"/>
      <c r="HF131" s="74"/>
      <c r="HG131" s="74"/>
      <c r="HH131" s="74"/>
      <c r="HI131" s="74"/>
      <c r="HJ131" s="74"/>
      <c r="HK131" s="74"/>
      <c r="HL131" s="74"/>
      <c r="HM131" s="74"/>
      <c r="HN131" s="74"/>
      <c r="HO131" s="74"/>
      <c r="HP131" s="74"/>
      <c r="HQ131" s="74"/>
      <c r="HR131" s="74"/>
      <c r="HS131" s="74"/>
      <c r="HT131" s="74"/>
      <c r="HU131" s="74"/>
      <c r="HV131" s="74"/>
      <c r="HW131" s="74"/>
      <c r="HX131" s="74"/>
      <c r="HY131" s="74"/>
      <c r="HZ131" s="74"/>
      <c r="IA131" s="74"/>
      <c r="IB131" s="74"/>
      <c r="IC131" s="74"/>
      <c r="ID131" s="74"/>
      <c r="IE131" s="74"/>
      <c r="IF131" s="74"/>
      <c r="IG131" s="74"/>
      <c r="IH131" s="74"/>
      <c r="II131" s="74"/>
      <c r="IJ131" s="74"/>
      <c r="IK131" s="74"/>
      <c r="IL131" s="74"/>
      <c r="IM131" s="74"/>
      <c r="IN131" s="74"/>
      <c r="IO131" s="74"/>
      <c r="IP131" s="74"/>
      <c r="IQ131" s="74"/>
      <c r="IR131" s="74"/>
      <c r="IS131" s="74"/>
      <c r="IT131" s="74"/>
      <c r="IU131" s="75"/>
    </row>
    <row r="132" ht="16.7" customHeight="1">
      <c r="A132" t="s" s="41">
        <v>224</v>
      </c>
      <c r="B132" s="89"/>
      <c r="C132" s="81">
        <f>C118</f>
        <v>350</v>
      </c>
      <c r="D132" s="81">
        <f>D118</f>
        <v>0</v>
      </c>
      <c r="E132" s="81">
        <f>E118</f>
        <v>0</v>
      </c>
      <c r="F132" s="81">
        <f>F118</f>
        <v>350</v>
      </c>
      <c r="G132" s="82"/>
      <c r="H132" s="68"/>
      <c r="I132" s="9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c r="EO132" s="74"/>
      <c r="EP132" s="74"/>
      <c r="EQ132" s="74"/>
      <c r="ER132" s="74"/>
      <c r="ES132" s="74"/>
      <c r="ET132" s="74"/>
      <c r="EU132" s="74"/>
      <c r="EV132" s="74"/>
      <c r="EW132" s="74"/>
      <c r="EX132" s="74"/>
      <c r="EY132" s="74"/>
      <c r="EZ132" s="74"/>
      <c r="FA132" s="74"/>
      <c r="FB132" s="74"/>
      <c r="FC132" s="74"/>
      <c r="FD132" s="74"/>
      <c r="FE132" s="74"/>
      <c r="FF132" s="74"/>
      <c r="FG132" s="74"/>
      <c r="FH132" s="74"/>
      <c r="FI132" s="74"/>
      <c r="FJ132" s="74"/>
      <c r="FK132" s="74"/>
      <c r="FL132" s="74"/>
      <c r="FM132" s="74"/>
      <c r="FN132" s="74"/>
      <c r="FO132" s="74"/>
      <c r="FP132" s="74"/>
      <c r="FQ132" s="74"/>
      <c r="FR132" s="74"/>
      <c r="FS132" s="74"/>
      <c r="FT132" s="74"/>
      <c r="FU132" s="74"/>
      <c r="FV132" s="74"/>
      <c r="FW132" s="74"/>
      <c r="FX132" s="74"/>
      <c r="FY132" s="74"/>
      <c r="FZ132" s="74"/>
      <c r="GA132" s="74"/>
      <c r="GB132" s="74"/>
      <c r="GC132" s="74"/>
      <c r="GD132" s="74"/>
      <c r="GE132" s="74"/>
      <c r="GF132" s="74"/>
      <c r="GG132" s="74"/>
      <c r="GH132" s="74"/>
      <c r="GI132" s="74"/>
      <c r="GJ132" s="74"/>
      <c r="GK132" s="74"/>
      <c r="GL132" s="74"/>
      <c r="GM132" s="74"/>
      <c r="GN132" s="74"/>
      <c r="GO132" s="74"/>
      <c r="GP132" s="74"/>
      <c r="GQ132" s="74"/>
      <c r="GR132" s="74"/>
      <c r="GS132" s="74"/>
      <c r="GT132" s="74"/>
      <c r="GU132" s="74"/>
      <c r="GV132" s="74"/>
      <c r="GW132" s="74"/>
      <c r="GX132" s="74"/>
      <c r="GY132" s="74"/>
      <c r="GZ132" s="74"/>
      <c r="HA132" s="74"/>
      <c r="HB132" s="74"/>
      <c r="HC132" s="74"/>
      <c r="HD132" s="74"/>
      <c r="HE132" s="74"/>
      <c r="HF132" s="74"/>
      <c r="HG132" s="74"/>
      <c r="HH132" s="74"/>
      <c r="HI132" s="74"/>
      <c r="HJ132" s="74"/>
      <c r="HK132" s="74"/>
      <c r="HL132" s="74"/>
      <c r="HM132" s="74"/>
      <c r="HN132" s="74"/>
      <c r="HO132" s="74"/>
      <c r="HP132" s="74"/>
      <c r="HQ132" s="74"/>
      <c r="HR132" s="74"/>
      <c r="HS132" s="74"/>
      <c r="HT132" s="74"/>
      <c r="HU132" s="74"/>
      <c r="HV132" s="74"/>
      <c r="HW132" s="74"/>
      <c r="HX132" s="74"/>
      <c r="HY132" s="74"/>
      <c r="HZ132" s="74"/>
      <c r="IA132" s="74"/>
      <c r="IB132" s="74"/>
      <c r="IC132" s="74"/>
      <c r="ID132" s="74"/>
      <c r="IE132" s="74"/>
      <c r="IF132" s="74"/>
      <c r="IG132" s="74"/>
      <c r="IH132" s="74"/>
      <c r="II132" s="74"/>
      <c r="IJ132" s="74"/>
      <c r="IK132" s="74"/>
      <c r="IL132" s="74"/>
      <c r="IM132" s="74"/>
      <c r="IN132" s="74"/>
      <c r="IO132" s="74"/>
      <c r="IP132" s="74"/>
      <c r="IQ132" s="74"/>
      <c r="IR132" s="74"/>
      <c r="IS132" s="74"/>
      <c r="IT132" s="74"/>
      <c r="IU132" s="75"/>
    </row>
    <row r="133" ht="16.7" customHeight="1">
      <c r="A133" t="s" s="41">
        <v>225</v>
      </c>
      <c r="B133" s="89"/>
      <c r="C133" s="81">
        <f>SUM(C116:C129)-C118</f>
        <v>18950</v>
      </c>
      <c r="D133" s="81">
        <f>SUM(D116:D129)-D118-D121-D123</f>
        <v>6633.09</v>
      </c>
      <c r="E133" s="81">
        <f>SUM(E116:E129)-E118-E121-E123</f>
        <v>3165.35</v>
      </c>
      <c r="F133" s="81">
        <f>SUM(F116:F129)-F118</f>
        <v>4669.19</v>
      </c>
      <c r="G133" s="82"/>
      <c r="H133" s="68"/>
      <c r="I133" s="9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c r="EO133" s="74"/>
      <c r="EP133" s="74"/>
      <c r="EQ133" s="74"/>
      <c r="ER133" s="74"/>
      <c r="ES133" s="74"/>
      <c r="ET133" s="74"/>
      <c r="EU133" s="74"/>
      <c r="EV133" s="74"/>
      <c r="EW133" s="74"/>
      <c r="EX133" s="74"/>
      <c r="EY133" s="74"/>
      <c r="EZ133" s="74"/>
      <c r="FA133" s="74"/>
      <c r="FB133" s="74"/>
      <c r="FC133" s="74"/>
      <c r="FD133" s="74"/>
      <c r="FE133" s="74"/>
      <c r="FF133" s="74"/>
      <c r="FG133" s="74"/>
      <c r="FH133" s="74"/>
      <c r="FI133" s="74"/>
      <c r="FJ133" s="74"/>
      <c r="FK133" s="74"/>
      <c r="FL133" s="74"/>
      <c r="FM133" s="74"/>
      <c r="FN133" s="74"/>
      <c r="FO133" s="74"/>
      <c r="FP133" s="74"/>
      <c r="FQ133" s="74"/>
      <c r="FR133" s="74"/>
      <c r="FS133" s="74"/>
      <c r="FT133" s="74"/>
      <c r="FU133" s="74"/>
      <c r="FV133" s="74"/>
      <c r="FW133" s="74"/>
      <c r="FX133" s="74"/>
      <c r="FY133" s="74"/>
      <c r="FZ133" s="74"/>
      <c r="GA133" s="74"/>
      <c r="GB133" s="74"/>
      <c r="GC133" s="74"/>
      <c r="GD133" s="74"/>
      <c r="GE133" s="74"/>
      <c r="GF133" s="74"/>
      <c r="GG133" s="74"/>
      <c r="GH133" s="74"/>
      <c r="GI133" s="74"/>
      <c r="GJ133" s="74"/>
      <c r="GK133" s="74"/>
      <c r="GL133" s="74"/>
      <c r="GM133" s="74"/>
      <c r="GN133" s="74"/>
      <c r="GO133" s="74"/>
      <c r="GP133" s="74"/>
      <c r="GQ133" s="74"/>
      <c r="GR133" s="74"/>
      <c r="GS133" s="74"/>
      <c r="GT133" s="74"/>
      <c r="GU133" s="74"/>
      <c r="GV133" s="74"/>
      <c r="GW133" s="74"/>
      <c r="GX133" s="74"/>
      <c r="GY133" s="74"/>
      <c r="GZ133" s="74"/>
      <c r="HA133" s="74"/>
      <c r="HB133" s="74"/>
      <c r="HC133" s="74"/>
      <c r="HD133" s="74"/>
      <c r="HE133" s="74"/>
      <c r="HF133" s="74"/>
      <c r="HG133" s="74"/>
      <c r="HH133" s="74"/>
      <c r="HI133" s="74"/>
      <c r="HJ133" s="74"/>
      <c r="HK133" s="74"/>
      <c r="HL133" s="74"/>
      <c r="HM133" s="74"/>
      <c r="HN133" s="74"/>
      <c r="HO133" s="74"/>
      <c r="HP133" s="74"/>
      <c r="HQ133" s="74"/>
      <c r="HR133" s="74"/>
      <c r="HS133" s="74"/>
      <c r="HT133" s="74"/>
      <c r="HU133" s="74"/>
      <c r="HV133" s="74"/>
      <c r="HW133" s="74"/>
      <c r="HX133" s="74"/>
      <c r="HY133" s="74"/>
      <c r="HZ133" s="74"/>
      <c r="IA133" s="74"/>
      <c r="IB133" s="74"/>
      <c r="IC133" s="74"/>
      <c r="ID133" s="74"/>
      <c r="IE133" s="74"/>
      <c r="IF133" s="74"/>
      <c r="IG133" s="74"/>
      <c r="IH133" s="74"/>
      <c r="II133" s="74"/>
      <c r="IJ133" s="74"/>
      <c r="IK133" s="74"/>
      <c r="IL133" s="74"/>
      <c r="IM133" s="74"/>
      <c r="IN133" s="74"/>
      <c r="IO133" s="74"/>
      <c r="IP133" s="74"/>
      <c r="IQ133" s="74"/>
      <c r="IR133" s="74"/>
      <c r="IS133" s="74"/>
      <c r="IT133" s="74"/>
      <c r="IU133" s="75"/>
    </row>
    <row r="134" ht="16.7" customHeight="1">
      <c r="A134" t="s" s="41">
        <v>226</v>
      </c>
      <c r="B134" s="89"/>
      <c r="C134" s="81">
        <f>C132+C133</f>
        <v>19300</v>
      </c>
      <c r="D134" s="81">
        <f>D132+D133</f>
        <v>6633.09</v>
      </c>
      <c r="E134" s="81">
        <f>E132+E133</f>
        <v>3165.35</v>
      </c>
      <c r="F134" s="81">
        <f>F132+F133</f>
        <v>5019.19</v>
      </c>
      <c r="G134" s="82"/>
      <c r="H134" s="68"/>
      <c r="I134" s="9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74"/>
      <c r="HW134" s="74"/>
      <c r="HX134" s="74"/>
      <c r="HY134" s="74"/>
      <c r="HZ134" s="74"/>
      <c r="IA134" s="74"/>
      <c r="IB134" s="74"/>
      <c r="IC134" s="74"/>
      <c r="ID134" s="74"/>
      <c r="IE134" s="74"/>
      <c r="IF134" s="74"/>
      <c r="IG134" s="74"/>
      <c r="IH134" s="74"/>
      <c r="II134" s="74"/>
      <c r="IJ134" s="74"/>
      <c r="IK134" s="74"/>
      <c r="IL134" s="74"/>
      <c r="IM134" s="74"/>
      <c r="IN134" s="74"/>
      <c r="IO134" s="74"/>
      <c r="IP134" s="74"/>
      <c r="IQ134" s="74"/>
      <c r="IR134" s="74"/>
      <c r="IS134" s="74"/>
      <c r="IT134" s="74"/>
      <c r="IU134" s="75"/>
    </row>
    <row r="135" ht="16.7" customHeight="1">
      <c r="A135" s="67"/>
      <c r="B135" s="67"/>
      <c r="C135" s="95"/>
      <c r="D135" s="68"/>
      <c r="E135" s="68"/>
      <c r="F135" s="82"/>
      <c r="G135" s="68"/>
      <c r="H135" s="68"/>
      <c r="I135" s="73"/>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c r="EO135" s="74"/>
      <c r="EP135" s="74"/>
      <c r="EQ135" s="74"/>
      <c r="ER135" s="74"/>
      <c r="ES135" s="74"/>
      <c r="ET135" s="74"/>
      <c r="EU135" s="74"/>
      <c r="EV135" s="74"/>
      <c r="EW135" s="74"/>
      <c r="EX135" s="74"/>
      <c r="EY135" s="74"/>
      <c r="EZ135" s="74"/>
      <c r="FA135" s="74"/>
      <c r="FB135" s="74"/>
      <c r="FC135" s="74"/>
      <c r="FD135" s="74"/>
      <c r="FE135" s="74"/>
      <c r="FF135" s="74"/>
      <c r="FG135" s="74"/>
      <c r="FH135" s="74"/>
      <c r="FI135" s="74"/>
      <c r="FJ135" s="74"/>
      <c r="FK135" s="74"/>
      <c r="FL135" s="74"/>
      <c r="FM135" s="74"/>
      <c r="FN135" s="74"/>
      <c r="FO135" s="74"/>
      <c r="FP135" s="74"/>
      <c r="FQ135" s="74"/>
      <c r="FR135" s="74"/>
      <c r="FS135" s="74"/>
      <c r="FT135" s="74"/>
      <c r="FU135" s="74"/>
      <c r="FV135" s="74"/>
      <c r="FW135" s="74"/>
      <c r="FX135" s="74"/>
      <c r="FY135" s="74"/>
      <c r="FZ135" s="74"/>
      <c r="GA135" s="74"/>
      <c r="GB135" s="74"/>
      <c r="GC135" s="74"/>
      <c r="GD135" s="74"/>
      <c r="GE135" s="74"/>
      <c r="GF135" s="74"/>
      <c r="GG135" s="74"/>
      <c r="GH135" s="74"/>
      <c r="GI135" s="74"/>
      <c r="GJ135" s="74"/>
      <c r="GK135" s="74"/>
      <c r="GL135" s="74"/>
      <c r="GM135" s="74"/>
      <c r="GN135" s="74"/>
      <c r="GO135" s="74"/>
      <c r="GP135" s="74"/>
      <c r="GQ135" s="74"/>
      <c r="GR135" s="74"/>
      <c r="GS135" s="74"/>
      <c r="GT135" s="74"/>
      <c r="GU135" s="74"/>
      <c r="GV135" s="74"/>
      <c r="GW135" s="74"/>
      <c r="GX135" s="74"/>
      <c r="GY135" s="74"/>
      <c r="GZ135" s="74"/>
      <c r="HA135" s="74"/>
      <c r="HB135" s="74"/>
      <c r="HC135" s="74"/>
      <c r="HD135" s="74"/>
      <c r="HE135" s="74"/>
      <c r="HF135" s="74"/>
      <c r="HG135" s="74"/>
      <c r="HH135" s="74"/>
      <c r="HI135" s="74"/>
      <c r="HJ135" s="74"/>
      <c r="HK135" s="74"/>
      <c r="HL135" s="74"/>
      <c r="HM135" s="74"/>
      <c r="HN135" s="74"/>
      <c r="HO135" s="74"/>
      <c r="HP135" s="74"/>
      <c r="HQ135" s="74"/>
      <c r="HR135" s="74"/>
      <c r="HS135" s="74"/>
      <c r="HT135" s="74"/>
      <c r="HU135" s="74"/>
      <c r="HV135" s="74"/>
      <c r="HW135" s="74"/>
      <c r="HX135" s="74"/>
      <c r="HY135" s="74"/>
      <c r="HZ135" s="74"/>
      <c r="IA135" s="74"/>
      <c r="IB135" s="74"/>
      <c r="IC135" s="74"/>
      <c r="ID135" s="74"/>
      <c r="IE135" s="74"/>
      <c r="IF135" s="74"/>
      <c r="IG135" s="74"/>
      <c r="IH135" s="74"/>
      <c r="II135" s="74"/>
      <c r="IJ135" s="74"/>
      <c r="IK135" s="74"/>
      <c r="IL135" s="74"/>
      <c r="IM135" s="74"/>
      <c r="IN135" s="74"/>
      <c r="IO135" s="74"/>
      <c r="IP135" s="74"/>
      <c r="IQ135" s="74"/>
      <c r="IR135" s="74"/>
      <c r="IS135" s="74"/>
      <c r="IT135" s="74"/>
      <c r="IU135" s="75"/>
    </row>
    <row r="136" ht="16.7" customHeight="1">
      <c r="A136" t="s" s="99">
        <v>259</v>
      </c>
      <c r="B136" s="100"/>
      <c r="C136" s="95"/>
      <c r="D136" s="68"/>
      <c r="E136" s="68"/>
      <c r="F136" s="82"/>
      <c r="G136" s="68"/>
      <c r="H136" s="68"/>
      <c r="I136" s="73"/>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74"/>
      <c r="HW136" s="74"/>
      <c r="HX136" s="74"/>
      <c r="HY136" s="74"/>
      <c r="HZ136" s="74"/>
      <c r="IA136" s="74"/>
      <c r="IB136" s="74"/>
      <c r="IC136" s="74"/>
      <c r="ID136" s="74"/>
      <c r="IE136" s="74"/>
      <c r="IF136" s="74"/>
      <c r="IG136" s="74"/>
      <c r="IH136" s="74"/>
      <c r="II136" s="74"/>
      <c r="IJ136" s="74"/>
      <c r="IK136" s="74"/>
      <c r="IL136" s="74"/>
      <c r="IM136" s="74"/>
      <c r="IN136" s="74"/>
      <c r="IO136" s="74"/>
      <c r="IP136" s="74"/>
      <c r="IQ136" s="74"/>
      <c r="IR136" s="74"/>
      <c r="IS136" s="74"/>
      <c r="IT136" s="74"/>
      <c r="IU136" s="75"/>
    </row>
    <row r="137" ht="16.7" customHeight="1">
      <c r="A137" t="s" s="99">
        <v>260</v>
      </c>
      <c r="B137" s="100"/>
      <c r="C137" s="95"/>
      <c r="D137" s="68"/>
      <c r="E137" s="68"/>
      <c r="F137" s="82"/>
      <c r="G137" s="68"/>
      <c r="H137" s="68"/>
      <c r="I137" s="73"/>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4"/>
      <c r="FF137" s="74"/>
      <c r="FG137" s="74"/>
      <c r="FH137" s="74"/>
      <c r="FI137" s="74"/>
      <c r="FJ137" s="74"/>
      <c r="FK137" s="74"/>
      <c r="FL137" s="74"/>
      <c r="FM137" s="74"/>
      <c r="FN137" s="74"/>
      <c r="FO137" s="74"/>
      <c r="FP137" s="74"/>
      <c r="FQ137" s="74"/>
      <c r="FR137" s="74"/>
      <c r="FS137" s="74"/>
      <c r="FT137" s="74"/>
      <c r="FU137" s="74"/>
      <c r="FV137" s="74"/>
      <c r="FW137" s="74"/>
      <c r="FX137" s="74"/>
      <c r="FY137" s="74"/>
      <c r="FZ137" s="74"/>
      <c r="GA137" s="74"/>
      <c r="GB137" s="74"/>
      <c r="GC137" s="74"/>
      <c r="GD137" s="74"/>
      <c r="GE137" s="74"/>
      <c r="GF137" s="74"/>
      <c r="GG137" s="74"/>
      <c r="GH137" s="74"/>
      <c r="GI137" s="74"/>
      <c r="GJ137" s="74"/>
      <c r="GK137" s="74"/>
      <c r="GL137" s="74"/>
      <c r="GM137" s="74"/>
      <c r="GN137" s="74"/>
      <c r="GO137" s="74"/>
      <c r="GP137" s="74"/>
      <c r="GQ137" s="74"/>
      <c r="GR137" s="74"/>
      <c r="GS137" s="74"/>
      <c r="GT137" s="74"/>
      <c r="GU137" s="74"/>
      <c r="GV137" s="74"/>
      <c r="GW137" s="74"/>
      <c r="GX137" s="74"/>
      <c r="GY137" s="74"/>
      <c r="GZ137" s="74"/>
      <c r="HA137" s="74"/>
      <c r="HB137" s="74"/>
      <c r="HC137" s="74"/>
      <c r="HD137" s="74"/>
      <c r="HE137" s="74"/>
      <c r="HF137" s="74"/>
      <c r="HG137" s="74"/>
      <c r="HH137" s="74"/>
      <c r="HI137" s="74"/>
      <c r="HJ137" s="74"/>
      <c r="HK137" s="74"/>
      <c r="HL137" s="74"/>
      <c r="HM137" s="74"/>
      <c r="HN137" s="74"/>
      <c r="HO137" s="74"/>
      <c r="HP137" s="74"/>
      <c r="HQ137" s="74"/>
      <c r="HR137" s="74"/>
      <c r="HS137" s="74"/>
      <c r="HT137" s="74"/>
      <c r="HU137" s="74"/>
      <c r="HV137" s="74"/>
      <c r="HW137" s="74"/>
      <c r="HX137" s="74"/>
      <c r="HY137" s="74"/>
      <c r="HZ137" s="74"/>
      <c r="IA137" s="74"/>
      <c r="IB137" s="74"/>
      <c r="IC137" s="74"/>
      <c r="ID137" s="74"/>
      <c r="IE137" s="74"/>
      <c r="IF137" s="74"/>
      <c r="IG137" s="74"/>
      <c r="IH137" s="74"/>
      <c r="II137" s="74"/>
      <c r="IJ137" s="74"/>
      <c r="IK137" s="74"/>
      <c r="IL137" s="74"/>
      <c r="IM137" s="74"/>
      <c r="IN137" s="74"/>
      <c r="IO137" s="74"/>
      <c r="IP137" s="74"/>
      <c r="IQ137" s="74"/>
      <c r="IR137" s="74"/>
      <c r="IS137" s="74"/>
      <c r="IT137" s="74"/>
      <c r="IU137" s="75"/>
    </row>
    <row r="138" ht="18" customHeight="1">
      <c r="A138" s="101"/>
      <c r="B138" s="102"/>
      <c r="C138" s="102"/>
      <c r="D138" s="102"/>
      <c r="E138" s="102"/>
      <c r="F138" s="102"/>
      <c r="G138" s="102"/>
      <c r="H138" s="102"/>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74"/>
      <c r="HW138" s="74"/>
      <c r="HX138" s="74"/>
      <c r="HY138" s="74"/>
      <c r="HZ138" s="74"/>
      <c r="IA138" s="74"/>
      <c r="IB138" s="74"/>
      <c r="IC138" s="74"/>
      <c r="ID138" s="74"/>
      <c r="IE138" s="74"/>
      <c r="IF138" s="74"/>
      <c r="IG138" s="74"/>
      <c r="IH138" s="74"/>
      <c r="II138" s="74"/>
      <c r="IJ138" s="74"/>
      <c r="IK138" s="74"/>
      <c r="IL138" s="74"/>
      <c r="IM138" s="74"/>
      <c r="IN138" s="74"/>
      <c r="IO138" s="74"/>
      <c r="IP138" s="74"/>
      <c r="IQ138" s="74"/>
      <c r="IR138" s="74"/>
      <c r="IS138" s="74"/>
      <c r="IT138" s="74"/>
      <c r="IU138" s="75"/>
    </row>
    <row r="139" ht="16.7" customHeight="1">
      <c r="A139" s="103"/>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c r="FW139" s="74"/>
      <c r="FX139" s="74"/>
      <c r="FY139" s="74"/>
      <c r="FZ139" s="74"/>
      <c r="GA139" s="74"/>
      <c r="GB139" s="74"/>
      <c r="GC139" s="74"/>
      <c r="GD139" s="74"/>
      <c r="GE139" s="74"/>
      <c r="GF139" s="74"/>
      <c r="GG139" s="74"/>
      <c r="GH139" s="74"/>
      <c r="GI139" s="74"/>
      <c r="GJ139" s="74"/>
      <c r="GK139" s="74"/>
      <c r="GL139" s="74"/>
      <c r="GM139" s="74"/>
      <c r="GN139" s="74"/>
      <c r="GO139" s="74"/>
      <c r="GP139" s="74"/>
      <c r="GQ139" s="74"/>
      <c r="GR139" s="74"/>
      <c r="GS139" s="74"/>
      <c r="GT139" s="74"/>
      <c r="GU139" s="74"/>
      <c r="GV139" s="74"/>
      <c r="GW139" s="74"/>
      <c r="GX139" s="74"/>
      <c r="GY139" s="74"/>
      <c r="GZ139" s="74"/>
      <c r="HA139" s="74"/>
      <c r="HB139" s="74"/>
      <c r="HC139" s="74"/>
      <c r="HD139" s="74"/>
      <c r="HE139" s="74"/>
      <c r="HF139" s="74"/>
      <c r="HG139" s="74"/>
      <c r="HH139" s="74"/>
      <c r="HI139" s="74"/>
      <c r="HJ139" s="74"/>
      <c r="HK139" s="74"/>
      <c r="HL139" s="74"/>
      <c r="HM139" s="74"/>
      <c r="HN139" s="74"/>
      <c r="HO139" s="74"/>
      <c r="HP139" s="74"/>
      <c r="HQ139" s="74"/>
      <c r="HR139" s="74"/>
      <c r="HS139" s="74"/>
      <c r="HT139" s="74"/>
      <c r="HU139" s="74"/>
      <c r="HV139" s="74"/>
      <c r="HW139" s="74"/>
      <c r="HX139" s="74"/>
      <c r="HY139" s="74"/>
      <c r="HZ139" s="74"/>
      <c r="IA139" s="74"/>
      <c r="IB139" s="74"/>
      <c r="IC139" s="74"/>
      <c r="ID139" s="74"/>
      <c r="IE139" s="74"/>
      <c r="IF139" s="74"/>
      <c r="IG139" s="74"/>
      <c r="IH139" s="74"/>
      <c r="II139" s="74"/>
      <c r="IJ139" s="74"/>
      <c r="IK139" s="74"/>
      <c r="IL139" s="74"/>
      <c r="IM139" s="74"/>
      <c r="IN139" s="74"/>
      <c r="IO139" s="74"/>
      <c r="IP139" s="74"/>
      <c r="IQ139" s="74"/>
      <c r="IR139" s="74"/>
      <c r="IS139" s="74"/>
      <c r="IT139" s="74"/>
      <c r="IU139" s="75"/>
    </row>
    <row r="140" ht="16.7" customHeight="1">
      <c r="A140" s="103"/>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c r="EO140" s="74"/>
      <c r="EP140" s="74"/>
      <c r="EQ140" s="74"/>
      <c r="ER140" s="74"/>
      <c r="ES140" s="74"/>
      <c r="ET140" s="74"/>
      <c r="EU140" s="74"/>
      <c r="EV140" s="74"/>
      <c r="EW140" s="74"/>
      <c r="EX140" s="74"/>
      <c r="EY140" s="74"/>
      <c r="EZ140" s="74"/>
      <c r="FA140" s="74"/>
      <c r="FB140" s="74"/>
      <c r="FC140" s="74"/>
      <c r="FD140" s="74"/>
      <c r="FE140" s="74"/>
      <c r="FF140" s="74"/>
      <c r="FG140" s="74"/>
      <c r="FH140" s="74"/>
      <c r="FI140" s="74"/>
      <c r="FJ140" s="74"/>
      <c r="FK140" s="74"/>
      <c r="FL140" s="74"/>
      <c r="FM140" s="74"/>
      <c r="FN140" s="74"/>
      <c r="FO140" s="74"/>
      <c r="FP140" s="74"/>
      <c r="FQ140" s="74"/>
      <c r="FR140" s="74"/>
      <c r="FS140" s="74"/>
      <c r="FT140" s="74"/>
      <c r="FU140" s="74"/>
      <c r="FV140" s="74"/>
      <c r="FW140" s="74"/>
      <c r="FX140" s="74"/>
      <c r="FY140" s="74"/>
      <c r="FZ140" s="74"/>
      <c r="GA140" s="74"/>
      <c r="GB140" s="74"/>
      <c r="GC140" s="74"/>
      <c r="GD140" s="74"/>
      <c r="GE140" s="74"/>
      <c r="GF140" s="74"/>
      <c r="GG140" s="74"/>
      <c r="GH140" s="74"/>
      <c r="GI140" s="74"/>
      <c r="GJ140" s="74"/>
      <c r="GK140" s="74"/>
      <c r="GL140" s="74"/>
      <c r="GM140" s="74"/>
      <c r="GN140" s="74"/>
      <c r="GO140" s="74"/>
      <c r="GP140" s="74"/>
      <c r="GQ140" s="74"/>
      <c r="GR140" s="74"/>
      <c r="GS140" s="74"/>
      <c r="GT140" s="74"/>
      <c r="GU140" s="74"/>
      <c r="GV140" s="74"/>
      <c r="GW140" s="74"/>
      <c r="GX140" s="74"/>
      <c r="GY140" s="74"/>
      <c r="GZ140" s="74"/>
      <c r="HA140" s="74"/>
      <c r="HB140" s="74"/>
      <c r="HC140" s="74"/>
      <c r="HD140" s="74"/>
      <c r="HE140" s="74"/>
      <c r="HF140" s="74"/>
      <c r="HG140" s="74"/>
      <c r="HH140" s="74"/>
      <c r="HI140" s="74"/>
      <c r="HJ140" s="74"/>
      <c r="HK140" s="74"/>
      <c r="HL140" s="74"/>
      <c r="HM140" s="74"/>
      <c r="HN140" s="74"/>
      <c r="HO140" s="74"/>
      <c r="HP140" s="74"/>
      <c r="HQ140" s="74"/>
      <c r="HR140" s="74"/>
      <c r="HS140" s="74"/>
      <c r="HT140" s="74"/>
      <c r="HU140" s="74"/>
      <c r="HV140" s="74"/>
      <c r="HW140" s="74"/>
      <c r="HX140" s="74"/>
      <c r="HY140" s="74"/>
      <c r="HZ140" s="74"/>
      <c r="IA140" s="74"/>
      <c r="IB140" s="74"/>
      <c r="IC140" s="74"/>
      <c r="ID140" s="74"/>
      <c r="IE140" s="74"/>
      <c r="IF140" s="74"/>
      <c r="IG140" s="74"/>
      <c r="IH140" s="74"/>
      <c r="II140" s="74"/>
      <c r="IJ140" s="74"/>
      <c r="IK140" s="74"/>
      <c r="IL140" s="74"/>
      <c r="IM140" s="74"/>
      <c r="IN140" s="74"/>
      <c r="IO140" s="74"/>
      <c r="IP140" s="74"/>
      <c r="IQ140" s="74"/>
      <c r="IR140" s="74"/>
      <c r="IS140" s="74"/>
      <c r="IT140" s="74"/>
      <c r="IU140" s="75"/>
    </row>
    <row r="141" ht="16.7" customHeight="1">
      <c r="A141" s="103"/>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c r="EO141" s="74"/>
      <c r="EP141" s="74"/>
      <c r="EQ141" s="74"/>
      <c r="ER141" s="74"/>
      <c r="ES141" s="74"/>
      <c r="ET141" s="74"/>
      <c r="EU141" s="74"/>
      <c r="EV141" s="74"/>
      <c r="EW141" s="74"/>
      <c r="EX141" s="74"/>
      <c r="EY141" s="74"/>
      <c r="EZ141" s="74"/>
      <c r="FA141" s="74"/>
      <c r="FB141" s="74"/>
      <c r="FC141" s="74"/>
      <c r="FD141" s="74"/>
      <c r="FE141" s="74"/>
      <c r="FF141" s="74"/>
      <c r="FG141" s="74"/>
      <c r="FH141" s="74"/>
      <c r="FI141" s="74"/>
      <c r="FJ141" s="74"/>
      <c r="FK141" s="74"/>
      <c r="FL141" s="74"/>
      <c r="FM141" s="74"/>
      <c r="FN141" s="74"/>
      <c r="FO141" s="74"/>
      <c r="FP141" s="74"/>
      <c r="FQ141" s="74"/>
      <c r="FR141" s="74"/>
      <c r="FS141" s="74"/>
      <c r="FT141" s="74"/>
      <c r="FU141" s="74"/>
      <c r="FV141" s="74"/>
      <c r="FW141" s="74"/>
      <c r="FX141" s="74"/>
      <c r="FY141" s="74"/>
      <c r="FZ141" s="74"/>
      <c r="GA141" s="74"/>
      <c r="GB141" s="74"/>
      <c r="GC141" s="74"/>
      <c r="GD141" s="74"/>
      <c r="GE141" s="74"/>
      <c r="GF141" s="74"/>
      <c r="GG141" s="74"/>
      <c r="GH141" s="74"/>
      <c r="GI141" s="74"/>
      <c r="GJ141" s="74"/>
      <c r="GK141" s="74"/>
      <c r="GL141" s="74"/>
      <c r="GM141" s="74"/>
      <c r="GN141" s="74"/>
      <c r="GO141" s="74"/>
      <c r="GP141" s="74"/>
      <c r="GQ141" s="74"/>
      <c r="GR141" s="74"/>
      <c r="GS141" s="74"/>
      <c r="GT141" s="74"/>
      <c r="GU141" s="74"/>
      <c r="GV141" s="74"/>
      <c r="GW141" s="74"/>
      <c r="GX141" s="74"/>
      <c r="GY141" s="74"/>
      <c r="GZ141" s="74"/>
      <c r="HA141" s="74"/>
      <c r="HB141" s="74"/>
      <c r="HC141" s="74"/>
      <c r="HD141" s="74"/>
      <c r="HE141" s="74"/>
      <c r="HF141" s="74"/>
      <c r="HG141" s="74"/>
      <c r="HH141" s="74"/>
      <c r="HI141" s="74"/>
      <c r="HJ141" s="74"/>
      <c r="HK141" s="74"/>
      <c r="HL141" s="74"/>
      <c r="HM141" s="74"/>
      <c r="HN141" s="74"/>
      <c r="HO141" s="74"/>
      <c r="HP141" s="74"/>
      <c r="HQ141" s="74"/>
      <c r="HR141" s="74"/>
      <c r="HS141" s="74"/>
      <c r="HT141" s="74"/>
      <c r="HU141" s="74"/>
      <c r="HV141" s="74"/>
      <c r="HW141" s="74"/>
      <c r="HX141" s="74"/>
      <c r="HY141" s="74"/>
      <c r="HZ141" s="74"/>
      <c r="IA141" s="74"/>
      <c r="IB141" s="74"/>
      <c r="IC141" s="74"/>
      <c r="ID141" s="74"/>
      <c r="IE141" s="74"/>
      <c r="IF141" s="74"/>
      <c r="IG141" s="74"/>
      <c r="IH141" s="74"/>
      <c r="II141" s="74"/>
      <c r="IJ141" s="74"/>
      <c r="IK141" s="74"/>
      <c r="IL141" s="74"/>
      <c r="IM141" s="74"/>
      <c r="IN141" s="74"/>
      <c r="IO141" s="74"/>
      <c r="IP141" s="74"/>
      <c r="IQ141" s="74"/>
      <c r="IR141" s="74"/>
      <c r="IS141" s="74"/>
      <c r="IT141" s="74"/>
      <c r="IU141" s="75"/>
    </row>
    <row r="142" ht="16.7" customHeight="1">
      <c r="A142" s="103"/>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74"/>
      <c r="EM142" s="74"/>
      <c r="EN142" s="74"/>
      <c r="EO142" s="74"/>
      <c r="EP142" s="74"/>
      <c r="EQ142" s="74"/>
      <c r="ER142" s="74"/>
      <c r="ES142" s="74"/>
      <c r="ET142" s="74"/>
      <c r="EU142" s="74"/>
      <c r="EV142" s="74"/>
      <c r="EW142" s="74"/>
      <c r="EX142" s="74"/>
      <c r="EY142" s="74"/>
      <c r="EZ142" s="74"/>
      <c r="FA142" s="74"/>
      <c r="FB142" s="74"/>
      <c r="FC142" s="74"/>
      <c r="FD142" s="74"/>
      <c r="FE142" s="74"/>
      <c r="FF142" s="74"/>
      <c r="FG142" s="74"/>
      <c r="FH142" s="74"/>
      <c r="FI142" s="74"/>
      <c r="FJ142" s="74"/>
      <c r="FK142" s="74"/>
      <c r="FL142" s="74"/>
      <c r="FM142" s="74"/>
      <c r="FN142" s="74"/>
      <c r="FO142" s="74"/>
      <c r="FP142" s="74"/>
      <c r="FQ142" s="74"/>
      <c r="FR142" s="74"/>
      <c r="FS142" s="74"/>
      <c r="FT142" s="74"/>
      <c r="FU142" s="74"/>
      <c r="FV142" s="74"/>
      <c r="FW142" s="74"/>
      <c r="FX142" s="74"/>
      <c r="FY142" s="74"/>
      <c r="FZ142" s="74"/>
      <c r="GA142" s="74"/>
      <c r="GB142" s="74"/>
      <c r="GC142" s="74"/>
      <c r="GD142" s="74"/>
      <c r="GE142" s="74"/>
      <c r="GF142" s="74"/>
      <c r="GG142" s="74"/>
      <c r="GH142" s="74"/>
      <c r="GI142" s="74"/>
      <c r="GJ142" s="74"/>
      <c r="GK142" s="74"/>
      <c r="GL142" s="74"/>
      <c r="GM142" s="74"/>
      <c r="GN142" s="74"/>
      <c r="GO142" s="74"/>
      <c r="GP142" s="74"/>
      <c r="GQ142" s="74"/>
      <c r="GR142" s="74"/>
      <c r="GS142" s="74"/>
      <c r="GT142" s="74"/>
      <c r="GU142" s="74"/>
      <c r="GV142" s="74"/>
      <c r="GW142" s="74"/>
      <c r="GX142" s="74"/>
      <c r="GY142" s="74"/>
      <c r="GZ142" s="74"/>
      <c r="HA142" s="74"/>
      <c r="HB142" s="74"/>
      <c r="HC142" s="74"/>
      <c r="HD142" s="74"/>
      <c r="HE142" s="74"/>
      <c r="HF142" s="74"/>
      <c r="HG142" s="74"/>
      <c r="HH142" s="74"/>
      <c r="HI142" s="74"/>
      <c r="HJ142" s="74"/>
      <c r="HK142" s="74"/>
      <c r="HL142" s="74"/>
      <c r="HM142" s="74"/>
      <c r="HN142" s="74"/>
      <c r="HO142" s="74"/>
      <c r="HP142" s="74"/>
      <c r="HQ142" s="74"/>
      <c r="HR142" s="74"/>
      <c r="HS142" s="74"/>
      <c r="HT142" s="74"/>
      <c r="HU142" s="74"/>
      <c r="HV142" s="74"/>
      <c r="HW142" s="74"/>
      <c r="HX142" s="74"/>
      <c r="HY142" s="74"/>
      <c r="HZ142" s="74"/>
      <c r="IA142" s="74"/>
      <c r="IB142" s="74"/>
      <c r="IC142" s="74"/>
      <c r="ID142" s="74"/>
      <c r="IE142" s="74"/>
      <c r="IF142" s="74"/>
      <c r="IG142" s="74"/>
      <c r="IH142" s="74"/>
      <c r="II142" s="74"/>
      <c r="IJ142" s="74"/>
      <c r="IK142" s="74"/>
      <c r="IL142" s="74"/>
      <c r="IM142" s="74"/>
      <c r="IN142" s="74"/>
      <c r="IO142" s="74"/>
      <c r="IP142" s="74"/>
      <c r="IQ142" s="74"/>
      <c r="IR142" s="74"/>
      <c r="IS142" s="74"/>
      <c r="IT142" s="74"/>
      <c r="IU142" s="75"/>
    </row>
    <row r="143" ht="16.7" customHeight="1">
      <c r="A143" s="103"/>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74"/>
      <c r="GM143" s="74"/>
      <c r="GN143" s="74"/>
      <c r="GO143" s="74"/>
      <c r="GP143" s="74"/>
      <c r="GQ143" s="74"/>
      <c r="GR143" s="74"/>
      <c r="GS143" s="74"/>
      <c r="GT143" s="74"/>
      <c r="GU143" s="74"/>
      <c r="GV143" s="74"/>
      <c r="GW143" s="74"/>
      <c r="GX143" s="74"/>
      <c r="GY143" s="74"/>
      <c r="GZ143" s="74"/>
      <c r="HA143" s="74"/>
      <c r="HB143" s="74"/>
      <c r="HC143" s="74"/>
      <c r="HD143" s="74"/>
      <c r="HE143" s="74"/>
      <c r="HF143" s="74"/>
      <c r="HG143" s="74"/>
      <c r="HH143" s="74"/>
      <c r="HI143" s="74"/>
      <c r="HJ143" s="74"/>
      <c r="HK143" s="74"/>
      <c r="HL143" s="74"/>
      <c r="HM143" s="74"/>
      <c r="HN143" s="74"/>
      <c r="HO143" s="74"/>
      <c r="HP143" s="74"/>
      <c r="HQ143" s="74"/>
      <c r="HR143" s="74"/>
      <c r="HS143" s="74"/>
      <c r="HT143" s="74"/>
      <c r="HU143" s="74"/>
      <c r="HV143" s="74"/>
      <c r="HW143" s="74"/>
      <c r="HX143" s="74"/>
      <c r="HY143" s="74"/>
      <c r="HZ143" s="74"/>
      <c r="IA143" s="74"/>
      <c r="IB143" s="74"/>
      <c r="IC143" s="74"/>
      <c r="ID143" s="74"/>
      <c r="IE143" s="74"/>
      <c r="IF143" s="74"/>
      <c r="IG143" s="74"/>
      <c r="IH143" s="74"/>
      <c r="II143" s="74"/>
      <c r="IJ143" s="74"/>
      <c r="IK143" s="74"/>
      <c r="IL143" s="74"/>
      <c r="IM143" s="74"/>
      <c r="IN143" s="74"/>
      <c r="IO143" s="74"/>
      <c r="IP143" s="74"/>
      <c r="IQ143" s="74"/>
      <c r="IR143" s="74"/>
      <c r="IS143" s="74"/>
      <c r="IT143" s="74"/>
      <c r="IU143" s="75"/>
    </row>
    <row r="144" ht="16.7" customHeight="1">
      <c r="A144" s="104"/>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c r="DH144" s="105"/>
      <c r="DI144" s="105"/>
      <c r="DJ144" s="105"/>
      <c r="DK144" s="105"/>
      <c r="DL144" s="105"/>
      <c r="DM144" s="105"/>
      <c r="DN144" s="105"/>
      <c r="DO144" s="105"/>
      <c r="DP144" s="105"/>
      <c r="DQ144" s="105"/>
      <c r="DR144" s="105"/>
      <c r="DS144" s="105"/>
      <c r="DT144" s="105"/>
      <c r="DU144" s="105"/>
      <c r="DV144" s="105"/>
      <c r="DW144" s="105"/>
      <c r="DX144" s="105"/>
      <c r="DY144" s="105"/>
      <c r="DZ144" s="105"/>
      <c r="EA144" s="105"/>
      <c r="EB144" s="105"/>
      <c r="EC144" s="105"/>
      <c r="ED144" s="105"/>
      <c r="EE144" s="105"/>
      <c r="EF144" s="105"/>
      <c r="EG144" s="105"/>
      <c r="EH144" s="105"/>
      <c r="EI144" s="105"/>
      <c r="EJ144" s="105"/>
      <c r="EK144" s="105"/>
      <c r="EL144" s="105"/>
      <c r="EM144" s="105"/>
      <c r="EN144" s="105"/>
      <c r="EO144" s="105"/>
      <c r="EP144" s="105"/>
      <c r="EQ144" s="105"/>
      <c r="ER144" s="105"/>
      <c r="ES144" s="105"/>
      <c r="ET144" s="105"/>
      <c r="EU144" s="105"/>
      <c r="EV144" s="105"/>
      <c r="EW144" s="105"/>
      <c r="EX144" s="105"/>
      <c r="EY144" s="105"/>
      <c r="EZ144" s="105"/>
      <c r="FA144" s="105"/>
      <c r="FB144" s="105"/>
      <c r="FC144" s="105"/>
      <c r="FD144" s="105"/>
      <c r="FE144" s="105"/>
      <c r="FF144" s="105"/>
      <c r="FG144" s="105"/>
      <c r="FH144" s="105"/>
      <c r="FI144" s="105"/>
      <c r="FJ144" s="105"/>
      <c r="FK144" s="105"/>
      <c r="FL144" s="105"/>
      <c r="FM144" s="105"/>
      <c r="FN144" s="105"/>
      <c r="FO144" s="105"/>
      <c r="FP144" s="105"/>
      <c r="FQ144" s="105"/>
      <c r="FR144" s="105"/>
      <c r="FS144" s="105"/>
      <c r="FT144" s="105"/>
      <c r="FU144" s="105"/>
      <c r="FV144" s="105"/>
      <c r="FW144" s="105"/>
      <c r="FX144" s="105"/>
      <c r="FY144" s="105"/>
      <c r="FZ144" s="105"/>
      <c r="GA144" s="105"/>
      <c r="GB144" s="105"/>
      <c r="GC144" s="105"/>
      <c r="GD144" s="105"/>
      <c r="GE144" s="105"/>
      <c r="GF144" s="105"/>
      <c r="GG144" s="105"/>
      <c r="GH144" s="105"/>
      <c r="GI144" s="105"/>
      <c r="GJ144" s="105"/>
      <c r="GK144" s="105"/>
      <c r="GL144" s="105"/>
      <c r="GM144" s="105"/>
      <c r="GN144" s="105"/>
      <c r="GO144" s="105"/>
      <c r="GP144" s="105"/>
      <c r="GQ144" s="105"/>
      <c r="GR144" s="105"/>
      <c r="GS144" s="105"/>
      <c r="GT144" s="105"/>
      <c r="GU144" s="105"/>
      <c r="GV144" s="105"/>
      <c r="GW144" s="105"/>
      <c r="GX144" s="105"/>
      <c r="GY144" s="105"/>
      <c r="GZ144" s="105"/>
      <c r="HA144" s="105"/>
      <c r="HB144" s="105"/>
      <c r="HC144" s="105"/>
      <c r="HD144" s="105"/>
      <c r="HE144" s="105"/>
      <c r="HF144" s="105"/>
      <c r="HG144" s="105"/>
      <c r="HH144" s="105"/>
      <c r="HI144" s="105"/>
      <c r="HJ144" s="105"/>
      <c r="HK144" s="105"/>
      <c r="HL144" s="105"/>
      <c r="HM144" s="105"/>
      <c r="HN144" s="105"/>
      <c r="HO144" s="105"/>
      <c r="HP144" s="105"/>
      <c r="HQ144" s="105"/>
      <c r="HR144" s="105"/>
      <c r="HS144" s="105"/>
      <c r="HT144" s="105"/>
      <c r="HU144" s="105"/>
      <c r="HV144" s="105"/>
      <c r="HW144" s="105"/>
      <c r="HX144" s="105"/>
      <c r="HY144" s="105"/>
      <c r="HZ144" s="105"/>
      <c r="IA144" s="105"/>
      <c r="IB144" s="105"/>
      <c r="IC144" s="105"/>
      <c r="ID144" s="105"/>
      <c r="IE144" s="105"/>
      <c r="IF144" s="105"/>
      <c r="IG144" s="105"/>
      <c r="IH144" s="105"/>
      <c r="II144" s="105"/>
      <c r="IJ144" s="105"/>
      <c r="IK144" s="105"/>
      <c r="IL144" s="105"/>
      <c r="IM144" s="105"/>
      <c r="IN144" s="105"/>
      <c r="IO144" s="105"/>
      <c r="IP144" s="105"/>
      <c r="IQ144" s="105"/>
      <c r="IR144" s="105"/>
      <c r="IS144" s="105"/>
      <c r="IT144" s="105"/>
      <c r="IU144" s="106"/>
    </row>
  </sheetData>
  <conditionalFormatting sqref="C5">
    <cfRule type="cellIs" dxfId="1" priority="1" operator="lessThan" stopIfTrue="1">
      <formula>0</formula>
    </cfRule>
  </conditionalFormatting>
  <pageMargins left="0.5" right="0.5" top="0.5" bottom="0.5" header="0.51" footer="0.51"/>
  <pageSetup firstPageNumber="1" fitToHeight="1" fitToWidth="1" scale="37"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AE15"/>
  <sheetViews>
    <sheetView workbookViewId="0" showGridLines="0" defaultGridColor="1"/>
  </sheetViews>
  <sheetFormatPr defaultColWidth="10.3333" defaultRowHeight="19.7" customHeight="1" outlineLevelRow="0" outlineLevelCol="0"/>
  <cols>
    <col min="1" max="1" width="22.5" style="107" customWidth="1"/>
    <col min="2" max="2" width="5.5" style="107" customWidth="1"/>
    <col min="3" max="3" width="10.5" style="107" customWidth="1"/>
    <col min="4" max="4" width="2.5" style="107" customWidth="1"/>
    <col min="5" max="5" width="10.5" style="107" customWidth="1"/>
    <col min="6" max="6" width="2.5" style="107" customWidth="1"/>
    <col min="7" max="7" width="10.5" style="107" customWidth="1"/>
    <col min="8" max="8" width="2.5" style="107" customWidth="1"/>
    <col min="9" max="9" width="12.6719" style="107" customWidth="1"/>
    <col min="10" max="10" width="2.5" style="107" customWidth="1"/>
    <col min="11" max="11" width="11.8516" style="107" customWidth="1"/>
    <col min="12" max="12" width="2.5" style="107" customWidth="1"/>
    <col min="13" max="13" width="12" style="107" customWidth="1"/>
    <col min="14" max="14" width="2.5" style="107" customWidth="1"/>
    <col min="15" max="15" width="10.5" style="107" customWidth="1"/>
    <col min="16" max="16" width="2.5" style="107" customWidth="1"/>
    <col min="17" max="17" width="11.6719" style="107" customWidth="1"/>
    <col min="18" max="18" width="2.5" style="107" customWidth="1"/>
    <col min="19" max="19" width="12.5" style="107" customWidth="1"/>
    <col min="20" max="20" width="2.5" style="107" customWidth="1"/>
    <col min="21" max="21" width="11.8516" style="107" customWidth="1"/>
    <col min="22" max="22" width="2.5" style="107" customWidth="1"/>
    <col min="23" max="23" width="15.3516" style="107" customWidth="1"/>
    <col min="24" max="24" width="2.5" style="107" customWidth="1"/>
    <col min="25" max="25" width="10.5" style="107" customWidth="1"/>
    <col min="26" max="26" width="2.5" style="107" customWidth="1"/>
    <col min="27" max="27" width="10.5" style="107" customWidth="1"/>
    <col min="28" max="28" width="2.5" style="107" customWidth="1"/>
    <col min="29" max="29" width="16" style="107" customWidth="1"/>
    <col min="30" max="30" width="12" style="107" customWidth="1"/>
    <col min="31" max="31" width="9.5" style="107" customWidth="1"/>
    <col min="32" max="16384" width="10.3516" style="107" customWidth="1"/>
  </cols>
  <sheetData>
    <row r="1" ht="21.95" customHeight="1">
      <c r="A1" t="s" s="108">
        <v>10</v>
      </c>
      <c r="B1" s="7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row>
    <row r="2" ht="18" customHeight="1">
      <c r="A2" s="92"/>
      <c r="B2" s="92"/>
      <c r="C2" s="68"/>
      <c r="D2" s="68"/>
      <c r="E2" s="68"/>
      <c r="F2" s="68"/>
      <c r="G2" s="68"/>
      <c r="H2" s="68"/>
      <c r="I2" s="68"/>
      <c r="J2" s="68"/>
      <c r="K2" s="68"/>
      <c r="L2" s="68"/>
      <c r="M2" s="68"/>
      <c r="N2" s="68"/>
      <c r="O2" s="68"/>
      <c r="P2" s="68"/>
      <c r="Q2" s="68"/>
      <c r="R2" s="68"/>
      <c r="S2" s="68"/>
      <c r="T2" s="68"/>
      <c r="U2" s="68"/>
      <c r="V2" s="68"/>
      <c r="W2" s="68"/>
      <c r="X2" s="68"/>
      <c r="Y2" s="68"/>
      <c r="Z2" s="68"/>
      <c r="AA2" s="95"/>
      <c r="AB2" s="68"/>
      <c r="AC2" s="68"/>
      <c r="AD2" s="68"/>
      <c r="AE2" s="68"/>
    </row>
    <row r="3" ht="18" customHeight="1">
      <c r="A3" s="92"/>
      <c r="B3" s="92"/>
      <c r="C3" t="s" s="93">
        <v>261</v>
      </c>
      <c r="D3" s="109"/>
      <c r="E3" t="s" s="35">
        <v>262</v>
      </c>
      <c r="F3" s="109"/>
      <c r="G3" t="s" s="35">
        <v>263</v>
      </c>
      <c r="H3" s="109"/>
      <c r="I3" t="s" s="35">
        <v>264</v>
      </c>
      <c r="J3" s="109"/>
      <c r="K3" t="s" s="35">
        <v>265</v>
      </c>
      <c r="L3" s="109"/>
      <c r="M3" t="s" s="35">
        <v>266</v>
      </c>
      <c r="N3" s="109"/>
      <c r="O3" t="s" s="35">
        <v>267</v>
      </c>
      <c r="P3" s="109"/>
      <c r="Q3" t="s" s="35">
        <v>268</v>
      </c>
      <c r="R3" s="109"/>
      <c r="S3" t="s" s="35">
        <v>269</v>
      </c>
      <c r="T3" s="109"/>
      <c r="U3" t="s" s="35">
        <v>270</v>
      </c>
      <c r="V3" s="109"/>
      <c r="W3" t="s" s="35">
        <v>271</v>
      </c>
      <c r="X3" s="109"/>
      <c r="Y3" t="s" s="35">
        <v>272</v>
      </c>
      <c r="Z3" s="109"/>
      <c r="AA3" t="s" s="35">
        <v>261</v>
      </c>
      <c r="AB3" s="109"/>
      <c r="AC3" t="s" s="35">
        <v>194</v>
      </c>
      <c r="AD3" t="s" s="35">
        <v>273</v>
      </c>
      <c r="AE3" t="s" s="35">
        <v>274</v>
      </c>
    </row>
    <row r="4" ht="16.7" customHeight="1">
      <c r="A4" t="s" s="80">
        <v>184</v>
      </c>
      <c r="B4" s="88">
        <v>601</v>
      </c>
      <c r="C4" s="68"/>
      <c r="D4" s="68"/>
      <c r="E4" s="68">
        <v>8.99</v>
      </c>
      <c r="F4" t="s" s="72">
        <v>33</v>
      </c>
      <c r="G4" s="68">
        <v>15.56</v>
      </c>
      <c r="H4" t="s" s="72">
        <v>33</v>
      </c>
      <c r="I4" s="68">
        <v>15.57</v>
      </c>
      <c r="J4" t="s" s="72">
        <v>33</v>
      </c>
      <c r="K4" s="68">
        <v>25.23</v>
      </c>
      <c r="L4" t="s" s="72">
        <v>33</v>
      </c>
      <c r="M4" s="68">
        <v>41.97</v>
      </c>
      <c r="N4" t="s" s="72">
        <v>33</v>
      </c>
      <c r="O4" s="68">
        <v>31.36</v>
      </c>
      <c r="P4" t="s" s="72">
        <v>33</v>
      </c>
      <c r="Q4" s="68">
        <v>33.54</v>
      </c>
      <c r="R4" t="s" s="72">
        <v>33</v>
      </c>
      <c r="S4" s="68"/>
      <c r="T4" s="68"/>
      <c r="U4" s="68"/>
      <c r="V4" s="68"/>
      <c r="W4" s="68"/>
      <c r="X4" s="68"/>
      <c r="Y4" s="68"/>
      <c r="Z4" s="68"/>
      <c r="AA4" s="68"/>
      <c r="AB4" s="68"/>
      <c r="AC4" s="81">
        <f>SUM(C4:AA4)</f>
        <v>172.22</v>
      </c>
      <c r="AD4" s="81">
        <f>SUMIF(D4:AB4,"x",C4:AA4)</f>
        <v>172.22</v>
      </c>
      <c r="AE4" t="s" s="110">
        <f>'Income'!D22</f>
        <v>186</v>
      </c>
    </row>
    <row r="5" ht="16.7" customHeight="1">
      <c r="A5" t="s" s="80">
        <v>275</v>
      </c>
      <c r="B5" s="88">
        <v>602</v>
      </c>
      <c r="C5" s="68"/>
      <c r="D5" s="68"/>
      <c r="E5" s="68"/>
      <c r="F5" s="68"/>
      <c r="G5" s="68"/>
      <c r="H5" s="68"/>
      <c r="I5" s="68"/>
      <c r="J5" s="68"/>
      <c r="K5" s="68"/>
      <c r="L5" s="68"/>
      <c r="M5" s="68"/>
      <c r="N5" s="68"/>
      <c r="O5" s="68"/>
      <c r="P5" s="68"/>
      <c r="Q5" s="68"/>
      <c r="R5" s="68"/>
      <c r="S5" s="68"/>
      <c r="T5" s="68"/>
      <c r="U5" s="68"/>
      <c r="V5" s="68"/>
      <c r="W5" s="68"/>
      <c r="X5" s="68"/>
      <c r="Y5" s="68"/>
      <c r="Z5" s="68"/>
      <c r="AA5" s="68"/>
      <c r="AB5" s="68"/>
      <c r="AC5" s="81">
        <f>SUM(C5:AA5)</f>
        <v>0</v>
      </c>
      <c r="AD5" s="81">
        <f>SUMIF(D5:AB5,"x",C5:AA5)</f>
        <v>0</v>
      </c>
      <c r="AE5" s="81">
        <f>'Income'!D23</f>
        <v>0</v>
      </c>
    </row>
    <row r="6" ht="16.7" customHeight="1">
      <c r="A6" t="s" s="80">
        <v>188</v>
      </c>
      <c r="B6" s="88">
        <v>603</v>
      </c>
      <c r="C6" s="68"/>
      <c r="D6" s="68"/>
      <c r="E6" s="68"/>
      <c r="F6" s="68"/>
      <c r="G6" s="68"/>
      <c r="H6" s="68"/>
      <c r="I6" s="68"/>
      <c r="J6" s="68"/>
      <c r="K6" s="68"/>
      <c r="L6" s="68"/>
      <c r="M6" s="68">
        <v>67.7</v>
      </c>
      <c r="N6" t="s" s="72">
        <v>33</v>
      </c>
      <c r="O6" s="68"/>
      <c r="P6" s="68"/>
      <c r="Q6" s="68"/>
      <c r="R6" s="68"/>
      <c r="S6" s="68"/>
      <c r="T6" s="68"/>
      <c r="U6" s="68"/>
      <c r="V6" s="68"/>
      <c r="W6" s="68"/>
      <c r="X6" s="68"/>
      <c r="Y6" s="68"/>
      <c r="Z6" s="68"/>
      <c r="AA6" s="68"/>
      <c r="AB6" s="68"/>
      <c r="AC6" s="81">
        <f>SUM(C6:AA6)</f>
        <v>67.7</v>
      </c>
      <c r="AD6" s="81">
        <f>SUMIF(D6:AB6,"x",C6:AA6)</f>
        <v>67.7</v>
      </c>
      <c r="AE6" s="81">
        <f>'Income'!D24</f>
        <v>0</v>
      </c>
    </row>
    <row r="7" ht="15.95" customHeight="1">
      <c r="A7" t="s" s="80">
        <v>189</v>
      </c>
      <c r="B7" s="88">
        <v>604</v>
      </c>
      <c r="C7" s="68"/>
      <c r="D7" s="68"/>
      <c r="E7" s="68"/>
      <c r="F7" s="68"/>
      <c r="G7" s="68"/>
      <c r="H7" s="68"/>
      <c r="I7" s="68"/>
      <c r="J7" s="68"/>
      <c r="K7" s="68"/>
      <c r="L7" s="68"/>
      <c r="M7" s="68"/>
      <c r="N7" s="68"/>
      <c r="O7" s="68"/>
      <c r="P7" s="68"/>
      <c r="Q7" s="68"/>
      <c r="R7" s="68"/>
      <c r="S7" s="68"/>
      <c r="T7" s="68"/>
      <c r="U7" s="68"/>
      <c r="V7" s="68"/>
      <c r="W7" s="68"/>
      <c r="X7" s="68"/>
      <c r="Y7" s="68"/>
      <c r="Z7" s="68"/>
      <c r="AA7" s="68"/>
      <c r="AB7" s="68"/>
      <c r="AC7" s="81">
        <f>SUM(C7:AA7)</f>
        <v>0</v>
      </c>
      <c r="AD7" s="81">
        <f>SUMIF(D7:AB7,"x",C7:AA7)</f>
        <v>0</v>
      </c>
      <c r="AE7" s="81">
        <f>'Income'!D25</f>
        <v>0</v>
      </c>
    </row>
    <row r="8" ht="16.7" customHeight="1">
      <c r="A8" t="s" s="80">
        <v>190</v>
      </c>
      <c r="B8" s="88">
        <v>605</v>
      </c>
      <c r="C8" s="68"/>
      <c r="D8" s="68"/>
      <c r="E8" s="68"/>
      <c r="F8" s="68"/>
      <c r="G8" s="68"/>
      <c r="H8" s="68"/>
      <c r="I8" s="68">
        <v>3585.37</v>
      </c>
      <c r="J8" t="s" s="72">
        <v>33</v>
      </c>
      <c r="K8" s="68">
        <v>4566.89</v>
      </c>
      <c r="L8" t="s" s="72">
        <v>33</v>
      </c>
      <c r="M8" s="68"/>
      <c r="N8" s="68"/>
      <c r="O8" s="68"/>
      <c r="P8" s="68"/>
      <c r="Q8" s="68"/>
      <c r="R8" s="68"/>
      <c r="S8" s="68"/>
      <c r="T8" s="68"/>
      <c r="U8" s="68"/>
      <c r="V8" s="68"/>
      <c r="W8" s="68"/>
      <c r="X8" s="68"/>
      <c r="Y8" s="68"/>
      <c r="Z8" s="68"/>
      <c r="AA8" s="68"/>
      <c r="AB8" s="68"/>
      <c r="AC8" s="81">
        <f>SUM(C8:AA8)</f>
        <v>8152.26</v>
      </c>
      <c r="AD8" s="81">
        <f>SUMIF(D8:AB8,"x",C8:AA8)</f>
        <v>8152.26</v>
      </c>
      <c r="AE8" s="81">
        <f>'Income'!D26</f>
        <v>0</v>
      </c>
    </row>
    <row r="9" ht="16.7" customHeight="1">
      <c r="A9" t="s" s="80">
        <v>276</v>
      </c>
      <c r="B9" s="88">
        <v>606</v>
      </c>
      <c r="C9" s="68"/>
      <c r="D9" s="68"/>
      <c r="E9" s="68"/>
      <c r="F9" s="68"/>
      <c r="G9" s="68"/>
      <c r="H9" s="68"/>
      <c r="I9" s="68"/>
      <c r="J9" s="68"/>
      <c r="K9" s="68"/>
      <c r="L9" s="68"/>
      <c r="M9" s="68"/>
      <c r="N9" s="68"/>
      <c r="O9" s="68"/>
      <c r="P9" s="68"/>
      <c r="Q9" s="68"/>
      <c r="R9" s="68"/>
      <c r="S9" s="68"/>
      <c r="T9" s="68"/>
      <c r="U9" s="68"/>
      <c r="V9" s="68"/>
      <c r="W9" s="68"/>
      <c r="X9" s="68"/>
      <c r="Y9" s="68"/>
      <c r="Z9" s="68"/>
      <c r="AA9" s="68"/>
      <c r="AB9" s="68"/>
      <c r="AC9" s="81">
        <f>SUM(C9:AA9)</f>
        <v>0</v>
      </c>
      <c r="AD9" s="81">
        <f>SUMIF(D9:AB9,"x",C9:AA9)</f>
        <v>0</v>
      </c>
      <c r="AE9" s="81"/>
    </row>
    <row r="10" ht="16.7" customHeight="1">
      <c r="A10" t="s" s="80">
        <v>191</v>
      </c>
      <c r="B10" s="88">
        <v>607</v>
      </c>
      <c r="C10" s="68"/>
      <c r="D10" s="68"/>
      <c r="E10" s="68"/>
      <c r="F10" s="68"/>
      <c r="G10" s="68">
        <v>800</v>
      </c>
      <c r="H10" t="s" s="72">
        <v>33</v>
      </c>
      <c r="I10" s="68">
        <v>150</v>
      </c>
      <c r="J10" t="s" s="72">
        <v>33</v>
      </c>
      <c r="K10" s="68"/>
      <c r="L10" s="68"/>
      <c r="M10" s="68"/>
      <c r="N10" s="68"/>
      <c r="O10" s="68"/>
      <c r="P10" s="68"/>
      <c r="Q10" s="68"/>
      <c r="R10" s="68"/>
      <c r="S10" s="68"/>
      <c r="T10" s="68"/>
      <c r="U10" s="68"/>
      <c r="V10" s="68"/>
      <c r="W10" s="68"/>
      <c r="X10" s="68"/>
      <c r="Y10" s="68"/>
      <c r="Z10" s="68"/>
      <c r="AA10" s="68"/>
      <c r="AB10" s="68"/>
      <c r="AC10" s="81">
        <f>SUM(C10:AA10)</f>
        <v>950</v>
      </c>
      <c r="AD10" s="81">
        <f>SUMIF(D10:AB10,"x",C10:AA10)</f>
        <v>950</v>
      </c>
      <c r="AE10" s="81">
        <f>'Income'!D27</f>
        <v>0</v>
      </c>
    </row>
    <row r="11" ht="16.7" customHeight="1">
      <c r="A11" t="s" s="80">
        <v>192</v>
      </c>
      <c r="B11" s="88">
        <v>608</v>
      </c>
      <c r="C11" s="68"/>
      <c r="D11" s="68"/>
      <c r="E11" s="68"/>
      <c r="F11" s="68"/>
      <c r="G11" s="68"/>
      <c r="H11" s="68"/>
      <c r="I11" s="68"/>
      <c r="J11" s="68"/>
      <c r="K11" s="68"/>
      <c r="L11" s="68"/>
      <c r="M11" s="68"/>
      <c r="N11" s="68"/>
      <c r="O11" s="68"/>
      <c r="P11" s="68"/>
      <c r="Q11" s="68"/>
      <c r="R11" s="68"/>
      <c r="S11" s="68"/>
      <c r="T11" s="68"/>
      <c r="U11" s="68">
        <v>308</v>
      </c>
      <c r="V11" s="68"/>
      <c r="W11" s="68"/>
      <c r="X11" s="68"/>
      <c r="Y11" s="68"/>
      <c r="Z11" s="68"/>
      <c r="AA11" s="68"/>
      <c r="AB11" s="68"/>
      <c r="AC11" s="81">
        <f>SUM(C11:AA11)</f>
        <v>308</v>
      </c>
      <c r="AD11" s="81">
        <f>SUMIF(D11:AB11,"x",C11:AA11)</f>
        <v>0</v>
      </c>
      <c r="AE11" s="81">
        <f>'Income'!D28</f>
        <v>0</v>
      </c>
    </row>
    <row r="12" ht="16.7" customHeight="1">
      <c r="A12" t="s" s="80">
        <v>193</v>
      </c>
      <c r="B12" s="88">
        <v>609</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81">
        <f>SUM(C12:AA12)</f>
        <v>0</v>
      </c>
      <c r="AD12" s="81">
        <f>SUMIF(D12:AB12,"x",C12:AA12)</f>
        <v>0</v>
      </c>
      <c r="AE12" s="81">
        <f>'Income'!D29</f>
        <v>0</v>
      </c>
    </row>
    <row r="13" ht="16.7" customHeight="1">
      <c r="A13" s="67"/>
      <c r="B13" s="67"/>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81">
        <f>SUM(C13:AA13)</f>
        <v>0</v>
      </c>
      <c r="AD13" s="81"/>
      <c r="AE13" s="81"/>
    </row>
    <row r="14" ht="16.7" customHeight="1">
      <c r="A14" t="s" s="41">
        <v>194</v>
      </c>
      <c r="B14" s="89"/>
      <c r="C14" s="81">
        <f>SUM(C4:C13)</f>
        <v>0</v>
      </c>
      <c r="D14" s="81"/>
      <c r="E14" s="81">
        <f>SUM(E4:E13)</f>
        <v>8.99</v>
      </c>
      <c r="F14" t="s" s="110">
        <v>33</v>
      </c>
      <c r="G14" s="81">
        <f>SUM(G4:G13)</f>
        <v>815.5599999999999</v>
      </c>
      <c r="H14" t="s" s="110">
        <v>33</v>
      </c>
      <c r="I14" s="81">
        <f>SUM(I4:I13)</f>
        <v>3750.94</v>
      </c>
      <c r="J14" t="s" s="110">
        <v>33</v>
      </c>
      <c r="K14" s="81">
        <f>SUM(K4:K13)</f>
        <v>4592.12</v>
      </c>
      <c r="L14" t="s" s="110">
        <v>33</v>
      </c>
      <c r="M14" s="81">
        <f>SUM(M4:M13)</f>
        <v>109.67</v>
      </c>
      <c r="N14" t="s" s="110">
        <v>33</v>
      </c>
      <c r="O14" s="81">
        <f>SUM(O4:O13)</f>
        <v>31.36</v>
      </c>
      <c r="P14" t="s" s="110">
        <v>33</v>
      </c>
      <c r="Q14" s="81">
        <f>SUM(Q4:Q13)</f>
        <v>33.54</v>
      </c>
      <c r="R14" t="s" s="110">
        <v>33</v>
      </c>
      <c r="S14" s="81">
        <f>SUM(S4:S13)</f>
        <v>0</v>
      </c>
      <c r="T14" s="81"/>
      <c r="U14" s="81">
        <f>SUM(U4:U13)</f>
        <v>308</v>
      </c>
      <c r="V14" s="81"/>
      <c r="W14" s="81">
        <f>SUM(W4:W13)</f>
        <v>0</v>
      </c>
      <c r="X14" s="81"/>
      <c r="Y14" s="81">
        <f>SUM(Y4:Y13)</f>
        <v>0</v>
      </c>
      <c r="Z14" s="81"/>
      <c r="AA14" s="81">
        <f>SUM(AA4:AA13)</f>
        <v>0</v>
      </c>
      <c r="AB14" s="81"/>
      <c r="AC14" s="81">
        <f>SUM(AC4:AC13)</f>
        <v>9650.18</v>
      </c>
      <c r="AD14" s="81">
        <f>SUM(AD4:AD13)</f>
        <v>9342.18</v>
      </c>
      <c r="AE14" s="81">
        <f>SUM(AE4:AE13)</f>
        <v>0</v>
      </c>
    </row>
    <row r="15" ht="16.7" customHeight="1">
      <c r="A15" s="41"/>
      <c r="B15" s="89"/>
      <c r="C15" s="81"/>
      <c r="D15" s="81"/>
      <c r="E15" s="81"/>
      <c r="F15" s="110"/>
      <c r="G15" s="81"/>
      <c r="H15" s="110"/>
      <c r="I15" s="81"/>
      <c r="J15" s="110"/>
      <c r="K15" s="81"/>
      <c r="L15" s="110"/>
      <c r="M15" s="81"/>
      <c r="N15" s="110"/>
      <c r="O15" s="81"/>
      <c r="P15" s="111"/>
      <c r="Q15" s="81"/>
      <c r="R15" s="81"/>
      <c r="S15" s="81"/>
      <c r="T15" s="81"/>
      <c r="U15" s="81"/>
      <c r="V15" s="81"/>
      <c r="W15" s="81"/>
      <c r="X15" s="81"/>
      <c r="Y15" s="81"/>
      <c r="Z15" s="81"/>
      <c r="AA15" s="81"/>
      <c r="AB15" s="81"/>
      <c r="AC15" s="81"/>
      <c r="AD15" s="81"/>
      <c r="AE15" s="81"/>
    </row>
  </sheetData>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JK77"/>
  <sheetViews>
    <sheetView workbookViewId="0" showGridLines="0" defaultGridColor="1"/>
  </sheetViews>
  <sheetFormatPr defaultColWidth="10.3333" defaultRowHeight="19.7" customHeight="1" outlineLevelRow="0" outlineLevelCol="0"/>
  <cols>
    <col min="1" max="1" width="34.8516" style="112" customWidth="1"/>
    <col min="2" max="2" width="5.67188" style="112" customWidth="1"/>
    <col min="3" max="3" width="12" style="112" customWidth="1"/>
    <col min="4" max="4" width="2.67188" style="112" customWidth="1"/>
    <col min="5" max="5" width="12.5" style="112" customWidth="1"/>
    <col min="6" max="6" width="2.67188" style="112" customWidth="1"/>
    <col min="7" max="7" width="10.5" style="112" customWidth="1"/>
    <col min="8" max="8" width="2.67188" style="112" customWidth="1"/>
    <col min="9" max="9" width="10.5" style="112" customWidth="1"/>
    <col min="10" max="10" width="2.67188" style="112" customWidth="1"/>
    <col min="11" max="11" width="10.5" style="112" customWidth="1"/>
    <col min="12" max="12" width="2.67188" style="112" customWidth="1"/>
    <col min="13" max="13" width="10.5" style="112" customWidth="1"/>
    <col min="14" max="14" width="2.67188" style="112" customWidth="1"/>
    <col min="15" max="15" width="12" style="112" customWidth="1"/>
    <col min="16" max="16" width="2.67188" style="112" customWidth="1"/>
    <col min="17" max="17" width="11.8516" style="112" customWidth="1"/>
    <col min="18" max="18" width="2.67188" style="112" customWidth="1"/>
    <col min="19" max="19" width="12.1719" style="112" customWidth="1"/>
    <col min="20" max="20" width="2.67188" style="112" customWidth="1"/>
    <col min="21" max="21" width="10.5" style="112" customWidth="1"/>
    <col min="22" max="22" width="2.67188" style="112" customWidth="1"/>
    <col min="23" max="23" width="12" style="112" customWidth="1"/>
    <col min="24" max="24" width="2.67188" style="112" customWidth="1"/>
    <col min="25" max="25" width="10.5" style="112" customWidth="1"/>
    <col min="26" max="26" width="2.67188" style="112" customWidth="1"/>
    <col min="27" max="27" width="10.5" style="112" customWidth="1"/>
    <col min="28" max="28" width="2.67188" style="112" customWidth="1"/>
    <col min="29" max="29" width="13.8516" style="112" customWidth="1"/>
    <col min="30" max="30" width="12.6719" style="112" customWidth="1"/>
    <col min="31" max="31" width="14" style="112" customWidth="1"/>
    <col min="32" max="32" width="14.1719" style="112" customWidth="1"/>
    <col min="33" max="33" width="11.5" style="112" customWidth="1"/>
    <col min="34" max="271" width="10.3516" style="112" customWidth="1"/>
    <col min="272" max="16384" width="10.3516" style="112" customWidth="1"/>
  </cols>
  <sheetData>
    <row r="1" ht="21.95" customHeight="1">
      <c r="A1" t="s" s="108">
        <v>181</v>
      </c>
      <c r="B1" s="7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9"/>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1"/>
    </row>
    <row r="2" ht="21.95" customHeight="1">
      <c r="A2" t="s" s="113">
        <v>195</v>
      </c>
      <c r="B2" s="92"/>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73"/>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5"/>
    </row>
    <row r="3" ht="18.95" customHeight="1">
      <c r="A3" s="42"/>
      <c r="B3" s="42"/>
      <c r="C3" t="s" s="93">
        <v>261</v>
      </c>
      <c r="D3" s="109"/>
      <c r="E3" t="s" s="93">
        <v>262</v>
      </c>
      <c r="F3" s="109"/>
      <c r="G3" t="s" s="93">
        <v>263</v>
      </c>
      <c r="H3" s="109"/>
      <c r="I3" t="s" s="93">
        <v>264</v>
      </c>
      <c r="J3" s="109"/>
      <c r="K3" t="s" s="93">
        <v>265</v>
      </c>
      <c r="L3" s="109"/>
      <c r="M3" t="s" s="93">
        <v>266</v>
      </c>
      <c r="N3" s="109"/>
      <c r="O3" t="s" s="93">
        <v>267</v>
      </c>
      <c r="P3" s="109"/>
      <c r="Q3" t="s" s="93">
        <v>268</v>
      </c>
      <c r="R3" s="109"/>
      <c r="S3" t="s" s="93">
        <v>269</v>
      </c>
      <c r="T3" s="109"/>
      <c r="U3" t="s" s="93">
        <v>270</v>
      </c>
      <c r="V3" s="109"/>
      <c r="W3" t="s" s="93">
        <v>271</v>
      </c>
      <c r="X3" s="109"/>
      <c r="Y3" t="s" s="93">
        <v>272</v>
      </c>
      <c r="Z3" s="109"/>
      <c r="AA3" t="s" s="93">
        <v>261</v>
      </c>
      <c r="AB3" s="109"/>
      <c r="AC3" t="s" s="93">
        <v>194</v>
      </c>
      <c r="AD3" t="s" s="93">
        <v>273</v>
      </c>
      <c r="AE3" t="s" s="93">
        <v>277</v>
      </c>
      <c r="AF3" t="s" s="93">
        <v>278</v>
      </c>
      <c r="AG3" s="73"/>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5"/>
    </row>
    <row r="4" ht="18.95" customHeight="1">
      <c r="A4" t="s" s="80">
        <v>200</v>
      </c>
      <c r="B4" s="88">
        <v>101</v>
      </c>
      <c r="C4" s="114">
        <f>SUM(C33)</f>
        <v>0</v>
      </c>
      <c r="D4" s="114"/>
      <c r="E4" s="114">
        <f>SUM(E33)</f>
        <v>0</v>
      </c>
      <c r="F4" s="114"/>
      <c r="G4" s="114">
        <f>SUM(G33)</f>
        <v>0</v>
      </c>
      <c r="H4" s="114"/>
      <c r="I4" s="114">
        <f>SUM(I33)</f>
        <v>0</v>
      </c>
      <c r="J4" s="114"/>
      <c r="K4" s="114">
        <f>SUM(K33)</f>
        <v>0</v>
      </c>
      <c r="L4" s="114"/>
      <c r="M4" s="114">
        <f>SUM(M33)</f>
        <v>0</v>
      </c>
      <c r="N4" s="114"/>
      <c r="O4" s="114">
        <f>SUM(O33)</f>
        <v>0</v>
      </c>
      <c r="P4" s="114"/>
      <c r="Q4" s="114">
        <f>SUM(Q33)</f>
        <v>0</v>
      </c>
      <c r="R4" s="114"/>
      <c r="S4" s="114">
        <f>SUM(S33)</f>
        <v>0</v>
      </c>
      <c r="T4" s="114"/>
      <c r="U4" s="114">
        <f>SUM(U33)</f>
        <v>15.74</v>
      </c>
      <c r="V4" s="114"/>
      <c r="W4" s="114">
        <f>SUM(W33)</f>
        <v>0</v>
      </c>
      <c r="X4" s="114"/>
      <c r="Y4" s="114">
        <f>SUM(Y33)</f>
        <v>0</v>
      </c>
      <c r="Z4" s="114"/>
      <c r="AA4" s="114">
        <f>SUM(AA33)</f>
        <v>0</v>
      </c>
      <c r="AB4" s="114"/>
      <c r="AC4" s="81">
        <f>SUM(C4:AA4)</f>
        <v>15.74</v>
      </c>
      <c r="AD4" s="81">
        <f>AD33</f>
        <v>0</v>
      </c>
      <c r="AE4" s="81">
        <f>'Income'!C35</f>
        <v>400</v>
      </c>
      <c r="AF4" s="81">
        <f>AE4-AC4</f>
        <v>384.26</v>
      </c>
      <c r="AG4" s="73"/>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5"/>
    </row>
    <row r="5" ht="18.95" customHeight="1">
      <c r="A5" t="s" s="80">
        <v>279</v>
      </c>
      <c r="B5" s="88">
        <v>102</v>
      </c>
      <c r="C5" s="114"/>
      <c r="D5" s="114"/>
      <c r="E5" s="114">
        <f>SUM(E49)</f>
        <v>0</v>
      </c>
      <c r="F5" s="114"/>
      <c r="G5" s="114">
        <f>SUM(G49)</f>
        <v>0</v>
      </c>
      <c r="H5" s="114"/>
      <c r="I5" s="114">
        <f>SUM(I49)</f>
        <v>0</v>
      </c>
      <c r="J5" s="114"/>
      <c r="K5" s="114">
        <f>SUM(K49)</f>
        <v>47.83</v>
      </c>
      <c r="L5" t="s" s="115">
        <v>33</v>
      </c>
      <c r="M5" s="114">
        <f>SUM(M49)</f>
        <v>9.49</v>
      </c>
      <c r="N5" t="s" s="115">
        <v>33</v>
      </c>
      <c r="O5" s="114">
        <f>SUM(O49)</f>
        <v>0</v>
      </c>
      <c r="P5" s="114"/>
      <c r="Q5" s="114">
        <f>SUM(Q49)</f>
        <v>483.95</v>
      </c>
      <c r="R5" s="114"/>
      <c r="S5" s="114">
        <f>SUM(S49)</f>
        <v>122.68</v>
      </c>
      <c r="T5" s="114"/>
      <c r="U5" s="114">
        <f>SUM(U49)</f>
        <v>486.79</v>
      </c>
      <c r="V5" s="114"/>
      <c r="W5" s="114">
        <f>SUM(W49)</f>
        <v>0</v>
      </c>
      <c r="X5" s="114"/>
      <c r="Y5" s="114">
        <f>SUM(Y49)</f>
        <v>0</v>
      </c>
      <c r="Z5" s="114"/>
      <c r="AA5" s="114">
        <f>SUM(AA49)</f>
        <v>0</v>
      </c>
      <c r="AB5" s="114"/>
      <c r="AC5" s="81">
        <f>SUM(C5:AA5)</f>
        <v>1150.74</v>
      </c>
      <c r="AD5" s="81">
        <f>AD49</f>
        <v>541.27</v>
      </c>
      <c r="AE5" s="81">
        <f>'Income'!C36</f>
        <v>2160</v>
      </c>
      <c r="AF5" s="81">
        <f>AE5-AC5</f>
        <v>1009.26</v>
      </c>
      <c r="AG5" s="73"/>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c r="JA5" s="74"/>
      <c r="JB5" s="74"/>
      <c r="JC5" s="74"/>
      <c r="JD5" s="74"/>
      <c r="JE5" s="74"/>
      <c r="JF5" s="74"/>
      <c r="JG5" s="74"/>
      <c r="JH5" s="74"/>
      <c r="JI5" s="74"/>
      <c r="JJ5" s="74"/>
      <c r="JK5" s="75"/>
    </row>
    <row r="6" ht="18.95" customHeight="1">
      <c r="A6" t="s" s="80">
        <v>280</v>
      </c>
      <c r="B6" s="88">
        <v>103</v>
      </c>
      <c r="C6" s="114"/>
      <c r="D6" s="114"/>
      <c r="E6" s="114">
        <f>SUM(E64)</f>
        <v>66.76000000000001</v>
      </c>
      <c r="F6" t="s" s="115">
        <v>33</v>
      </c>
      <c r="G6" s="114">
        <f>SUM(G64)</f>
        <v>180</v>
      </c>
      <c r="H6" t="s" s="115">
        <v>33</v>
      </c>
      <c r="I6" s="114">
        <f>SUM(I64)</f>
        <v>177.03</v>
      </c>
      <c r="J6" t="s" s="115">
        <v>33</v>
      </c>
      <c r="K6" s="114">
        <f>SUM(K64)</f>
        <v>0</v>
      </c>
      <c r="L6" s="114"/>
      <c r="M6" s="114">
        <f>SUM(M64)</f>
        <v>48.74</v>
      </c>
      <c r="N6" t="s" s="115">
        <v>107</v>
      </c>
      <c r="O6" s="114">
        <f>SUM(O64)</f>
        <v>33.99</v>
      </c>
      <c r="P6" t="s" s="115">
        <v>33</v>
      </c>
      <c r="Q6" s="114">
        <f>SUM(Q64)</f>
        <v>0</v>
      </c>
      <c r="R6" s="114"/>
      <c r="S6" s="114">
        <f>SUM(S64)</f>
        <v>0</v>
      </c>
      <c r="T6" s="114"/>
      <c r="U6" s="114">
        <f>SUM(U64)</f>
        <v>507.05</v>
      </c>
      <c r="V6" s="114"/>
      <c r="W6" s="114">
        <f>SUM(W64)</f>
        <v>0</v>
      </c>
      <c r="X6" s="114"/>
      <c r="Y6" s="114">
        <f>SUM(Y64)</f>
        <v>0</v>
      </c>
      <c r="Z6" s="114"/>
      <c r="AA6" s="114">
        <f>SUM(AA64)</f>
        <v>0</v>
      </c>
      <c r="AB6" s="114"/>
      <c r="AC6" s="81">
        <f>SUM(C6:AA6)</f>
        <v>1013.57</v>
      </c>
      <c r="AD6" s="81">
        <f>AD64</f>
        <v>357.03</v>
      </c>
      <c r="AE6" s="81">
        <f>'Income'!C37</f>
        <v>1800</v>
      </c>
      <c r="AF6" s="81">
        <f>AE6-AC6</f>
        <v>786.4299999999999</v>
      </c>
      <c r="AG6" s="73"/>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5"/>
    </row>
    <row r="7" ht="18.95" customHeight="1">
      <c r="A7" t="s" s="80">
        <v>203</v>
      </c>
      <c r="B7" s="88">
        <v>104</v>
      </c>
      <c r="C7" s="114">
        <f>SUM(C70)</f>
        <v>0</v>
      </c>
      <c r="D7" s="114"/>
      <c r="E7" s="114">
        <f>SUM(E70)</f>
        <v>0</v>
      </c>
      <c r="F7" s="114"/>
      <c r="G7" s="114">
        <f>SUM(G70)</f>
        <v>0</v>
      </c>
      <c r="H7" s="114"/>
      <c r="I7" s="114">
        <f>SUM(I70)</f>
        <v>0</v>
      </c>
      <c r="J7" s="114"/>
      <c r="K7" s="114">
        <f>SUM(K70)</f>
        <v>0</v>
      </c>
      <c r="L7" s="114"/>
      <c r="M7" s="114">
        <f>SUM(M70)</f>
        <v>0</v>
      </c>
      <c r="N7" s="114"/>
      <c r="O7" s="114">
        <f>SUM(O70)</f>
        <v>0</v>
      </c>
      <c r="P7" s="114"/>
      <c r="Q7" s="114">
        <f>SUM(Q70)</f>
        <v>0</v>
      </c>
      <c r="R7" s="114"/>
      <c r="S7" s="114">
        <f>SUM(S70)</f>
        <v>0</v>
      </c>
      <c r="T7" s="114"/>
      <c r="U7" s="114">
        <f>SUM(U70)</f>
        <v>155.08</v>
      </c>
      <c r="V7" s="114"/>
      <c r="W7" s="114">
        <f>SUM(W70)</f>
        <v>0</v>
      </c>
      <c r="X7" s="114"/>
      <c r="Y7" s="114">
        <f>SUM(Y70)</f>
        <v>0</v>
      </c>
      <c r="Z7" s="114"/>
      <c r="AA7" s="114">
        <f>SUM(AA70)</f>
        <v>0</v>
      </c>
      <c r="AB7" s="114"/>
      <c r="AC7" s="81">
        <f>SUM(C7:AA7)</f>
        <v>155.08</v>
      </c>
      <c r="AD7" s="81">
        <f>AD70</f>
        <v>0</v>
      </c>
      <c r="AE7" s="81">
        <f>'Income'!C38</f>
        <v>450</v>
      </c>
      <c r="AF7" s="81">
        <f>AE7-AC7</f>
        <v>294.92</v>
      </c>
      <c r="AG7" s="73"/>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5"/>
    </row>
    <row r="8" ht="18.95" customHeight="1">
      <c r="A8" t="s" s="80">
        <v>281</v>
      </c>
      <c r="B8" s="88">
        <v>105</v>
      </c>
      <c r="C8" s="81">
        <f>SUM(C73)</f>
        <v>0</v>
      </c>
      <c r="D8" s="81"/>
      <c r="E8" s="81">
        <f>SUM(E73)</f>
        <v>0</v>
      </c>
      <c r="F8" s="81"/>
      <c r="G8" s="81">
        <f>SUM(G73)</f>
        <v>0</v>
      </c>
      <c r="H8" s="81"/>
      <c r="I8" s="81">
        <f>SUM(I73)</f>
        <v>0</v>
      </c>
      <c r="J8" s="81"/>
      <c r="K8" s="81">
        <f>SUM(K73)</f>
        <v>0</v>
      </c>
      <c r="L8" s="81"/>
      <c r="M8" s="81">
        <f>SUM(M73)</f>
        <v>0</v>
      </c>
      <c r="N8" s="81"/>
      <c r="O8" s="81">
        <f>SUM(O73)</f>
        <v>0</v>
      </c>
      <c r="P8" s="81"/>
      <c r="Q8" s="81">
        <f>SUM(Q73)</f>
        <v>0</v>
      </c>
      <c r="R8" s="81"/>
      <c r="S8" s="81">
        <f>SUM(S73)</f>
        <v>0</v>
      </c>
      <c r="T8" s="81"/>
      <c r="U8" s="81">
        <f>SUM(U73)</f>
        <v>1435.28</v>
      </c>
      <c r="V8" s="81"/>
      <c r="W8" s="81">
        <f>SUM(W73)</f>
        <v>0</v>
      </c>
      <c r="X8" s="81"/>
      <c r="Y8" s="81">
        <f>SUM(Y73)</f>
        <v>0</v>
      </c>
      <c r="Z8" s="81"/>
      <c r="AA8" s="81">
        <f>SUM(AA73)</f>
        <v>0</v>
      </c>
      <c r="AB8" s="81"/>
      <c r="AC8" s="81">
        <f>SUM(C8:AA8)</f>
        <v>1435.28</v>
      </c>
      <c r="AD8" s="81">
        <f>AD73</f>
        <v>0</v>
      </c>
      <c r="AE8" s="81">
        <f>'Income'!C39</f>
        <v>1800</v>
      </c>
      <c r="AF8" s="81">
        <f>AE8-AC8</f>
        <v>364.72</v>
      </c>
      <c r="AG8" s="73"/>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5"/>
    </row>
    <row r="9" ht="18.95" customHeight="1">
      <c r="A9" t="s" s="80">
        <v>205</v>
      </c>
      <c r="B9" s="88">
        <v>106</v>
      </c>
      <c r="C9" s="81">
        <f>SUM(C76)</f>
        <v>0</v>
      </c>
      <c r="D9" s="81"/>
      <c r="E9" s="81">
        <f>SUM(E76)</f>
        <v>0</v>
      </c>
      <c r="F9" s="81"/>
      <c r="G9" s="81">
        <f>SUM(G76)</f>
        <v>0</v>
      </c>
      <c r="H9" s="81"/>
      <c r="I9" s="81">
        <f>SUM(I76)</f>
        <v>0</v>
      </c>
      <c r="J9" s="81"/>
      <c r="K9" s="81">
        <f>SUM(K76)</f>
        <v>492</v>
      </c>
      <c r="L9" t="s" s="110">
        <v>33</v>
      </c>
      <c r="M9" s="81">
        <f>SUM(M76)</f>
        <v>0</v>
      </c>
      <c r="N9" s="81"/>
      <c r="O9" s="81">
        <f>SUM(O76)</f>
        <v>0</v>
      </c>
      <c r="P9" s="81"/>
      <c r="Q9" s="81">
        <f>SUM(Q76)</f>
        <v>0</v>
      </c>
      <c r="R9" s="81"/>
      <c r="S9" s="81">
        <f>SUM(S76)</f>
        <v>0</v>
      </c>
      <c r="T9" s="81"/>
      <c r="U9" s="81">
        <f>SUM(U76)</f>
        <v>0</v>
      </c>
      <c r="V9" s="81"/>
      <c r="W9" s="81">
        <f>SUM(W76)</f>
        <v>0</v>
      </c>
      <c r="X9" s="81"/>
      <c r="Y9" s="81">
        <f>SUM(Y76)</f>
        <v>0</v>
      </c>
      <c r="Z9" s="81"/>
      <c r="AA9" s="81">
        <f>SUM(AA76)</f>
        <v>0</v>
      </c>
      <c r="AB9" s="81"/>
      <c r="AC9" s="81">
        <f>SUM(C9:AA9)</f>
        <v>492</v>
      </c>
      <c r="AD9" s="81">
        <f>AD76</f>
        <v>492</v>
      </c>
      <c r="AE9" s="81">
        <f>'Income'!C40</f>
        <v>1890</v>
      </c>
      <c r="AF9" s="81">
        <f>AE9-AC9</f>
        <v>1398</v>
      </c>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5"/>
    </row>
    <row r="10" ht="18.95" customHeight="1">
      <c r="A10" t="s" s="80">
        <v>206</v>
      </c>
      <c r="B10" s="88">
        <v>107</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81">
        <f>SUM(C10:AA10)</f>
        <v>0</v>
      </c>
      <c r="AD10" s="81">
        <f>SUMIF(D10:AB10,"x",C10:AA10)</f>
        <v>0</v>
      </c>
      <c r="AE10" s="81">
        <f>'Income'!C41</f>
        <v>250</v>
      </c>
      <c r="AF10" s="81">
        <f>AE10-AC10</f>
        <v>250</v>
      </c>
      <c r="AG10" s="73"/>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5"/>
    </row>
    <row r="11" ht="18.95" customHeight="1">
      <c r="A11" t="s" s="80">
        <v>207</v>
      </c>
      <c r="B11" s="88">
        <v>108</v>
      </c>
      <c r="C11" s="68"/>
      <c r="D11" s="68"/>
      <c r="E11" s="68"/>
      <c r="F11" s="68"/>
      <c r="G11" s="68"/>
      <c r="H11" s="68"/>
      <c r="I11" s="68"/>
      <c r="J11" s="68"/>
      <c r="K11" s="68">
        <v>106.31</v>
      </c>
      <c r="L11" t="s" s="72">
        <v>33</v>
      </c>
      <c r="M11" s="68">
        <v>28.5</v>
      </c>
      <c r="N11" t="s" s="72">
        <v>33</v>
      </c>
      <c r="O11" s="68"/>
      <c r="P11" s="68"/>
      <c r="Q11" s="68"/>
      <c r="R11" s="68"/>
      <c r="S11" s="68"/>
      <c r="T11" s="68"/>
      <c r="U11" s="68"/>
      <c r="V11" s="68"/>
      <c r="W11" s="68"/>
      <c r="X11" s="68"/>
      <c r="Y11" s="68"/>
      <c r="Z11" s="68"/>
      <c r="AA11" s="68"/>
      <c r="AB11" s="68"/>
      <c r="AC11" s="81">
        <f>SUM(C11:AA11)</f>
        <v>134.81</v>
      </c>
      <c r="AD11" s="81">
        <f>SUMIF(D11:AB11,"x",C11:AA11)</f>
        <v>134.81</v>
      </c>
      <c r="AE11" s="81">
        <f>'Income'!C42</f>
        <v>2000</v>
      </c>
      <c r="AF11" s="81">
        <f>AE11-AC11</f>
        <v>1865.19</v>
      </c>
      <c r="AG11" s="73"/>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5"/>
    </row>
    <row r="12" ht="18.95" customHeight="1">
      <c r="A12" t="s" s="80">
        <v>208</v>
      </c>
      <c r="B12" s="88">
        <v>109</v>
      </c>
      <c r="C12" s="68"/>
      <c r="D12" s="68"/>
      <c r="E12" s="68"/>
      <c r="F12" s="68"/>
      <c r="G12" s="68"/>
      <c r="H12" s="68"/>
      <c r="I12" s="68"/>
      <c r="J12" s="68"/>
      <c r="K12" s="68"/>
      <c r="L12" s="68"/>
      <c r="M12" s="68"/>
      <c r="N12" s="68"/>
      <c r="O12" s="68"/>
      <c r="P12" s="68"/>
      <c r="Q12" s="68">
        <v>23.88</v>
      </c>
      <c r="R12" t="s" s="72">
        <v>33</v>
      </c>
      <c r="S12" s="68"/>
      <c r="T12" s="68"/>
      <c r="U12" s="68"/>
      <c r="V12" s="68"/>
      <c r="W12" s="68"/>
      <c r="X12" s="68"/>
      <c r="Y12" s="68"/>
      <c r="Z12" s="68"/>
      <c r="AA12" s="68"/>
      <c r="AB12" s="68"/>
      <c r="AC12" s="81">
        <f>SUM(C12:AA12)</f>
        <v>23.88</v>
      </c>
      <c r="AD12" s="81">
        <f>SUMIF(D12:AB12,"x",C12:AA12)</f>
        <v>23.88</v>
      </c>
      <c r="AE12" s="81">
        <f>'Income'!C43</f>
        <v>200</v>
      </c>
      <c r="AF12" s="81">
        <f>AE12-AC12</f>
        <v>176.12</v>
      </c>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5"/>
    </row>
    <row r="13" ht="18.95" customHeight="1">
      <c r="A13" t="s" s="80">
        <v>209</v>
      </c>
      <c r="B13" s="88">
        <v>110</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81">
        <f>SUM(C13:AA13)</f>
        <v>0</v>
      </c>
      <c r="AD13" s="81">
        <f>SUMIF(D13:AB13,"x",C13:AA13)</f>
        <v>0</v>
      </c>
      <c r="AE13" s="81">
        <f>'Income'!C44</f>
        <v>0</v>
      </c>
      <c r="AF13" s="81">
        <f>AE13-AC13</f>
        <v>0</v>
      </c>
      <c r="AG13" s="73"/>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5"/>
    </row>
    <row r="14" ht="18.95" customHeight="1">
      <c r="A14" t="s" s="80">
        <v>210</v>
      </c>
      <c r="B14" s="88">
        <v>124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81">
        <f>SUM(C14:AA14)</f>
        <v>0</v>
      </c>
      <c r="AD14" s="81">
        <f>SUMIF(D14:AB14,"x",C14:AA14)</f>
        <v>0</v>
      </c>
      <c r="AE14" s="81">
        <f>'Income'!C45</f>
        <v>500</v>
      </c>
      <c r="AF14" s="81">
        <f>AE14-AC14</f>
        <v>500</v>
      </c>
      <c r="AG14" s="73"/>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c r="IX14" s="74"/>
      <c r="IY14" s="74"/>
      <c r="IZ14" s="74"/>
      <c r="JA14" s="74"/>
      <c r="JB14" s="74"/>
      <c r="JC14" s="74"/>
      <c r="JD14" s="74"/>
      <c r="JE14" s="74"/>
      <c r="JF14" s="74"/>
      <c r="JG14" s="74"/>
      <c r="JH14" s="74"/>
      <c r="JI14" s="74"/>
      <c r="JJ14" s="74"/>
      <c r="JK14" s="75"/>
    </row>
    <row r="15" ht="18.95" customHeight="1">
      <c r="A15" t="s" s="80">
        <v>59</v>
      </c>
      <c r="B15" s="88">
        <v>111</v>
      </c>
      <c r="C15" s="68"/>
      <c r="D15" s="68"/>
      <c r="E15" s="68">
        <v>2480</v>
      </c>
      <c r="F15" t="s" s="72">
        <v>33</v>
      </c>
      <c r="G15" s="68"/>
      <c r="H15" s="68"/>
      <c r="I15" s="68"/>
      <c r="J15" s="68"/>
      <c r="K15" s="68"/>
      <c r="L15" s="68"/>
      <c r="M15" s="68"/>
      <c r="N15" s="68"/>
      <c r="O15" s="68"/>
      <c r="P15" s="68"/>
      <c r="Q15" s="68"/>
      <c r="R15" s="68"/>
      <c r="S15" s="68"/>
      <c r="T15" s="68"/>
      <c r="U15" s="68"/>
      <c r="V15" s="68"/>
      <c r="W15" s="68"/>
      <c r="X15" s="68"/>
      <c r="Y15" s="68"/>
      <c r="Z15" s="68"/>
      <c r="AA15" s="68"/>
      <c r="AB15" s="68"/>
      <c r="AC15" s="81">
        <f>SUM(C15:AA15)</f>
        <v>2480</v>
      </c>
      <c r="AD15" s="81">
        <f>SUMIF(D15:AB15,"x",C15:AA15)</f>
        <v>2480</v>
      </c>
      <c r="AE15" s="81">
        <f>'Income'!C46</f>
        <v>2320</v>
      </c>
      <c r="AF15" s="81">
        <f>AE15-AC15</f>
        <v>-160</v>
      </c>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5"/>
    </row>
    <row r="16" ht="18.95" customHeight="1">
      <c r="A16" t="s" s="80">
        <v>212</v>
      </c>
      <c r="B16" s="88">
        <v>112</v>
      </c>
      <c r="C16" s="68"/>
      <c r="D16" s="68"/>
      <c r="E16" s="68"/>
      <c r="F16" s="68"/>
      <c r="G16" s="68">
        <v>196.05</v>
      </c>
      <c r="H16" t="s" s="72">
        <v>33</v>
      </c>
      <c r="I16" s="68">
        <v>277</v>
      </c>
      <c r="J16" t="s" s="72">
        <v>33</v>
      </c>
      <c r="K16" s="68"/>
      <c r="L16" s="68"/>
      <c r="M16" s="68"/>
      <c r="N16" s="68"/>
      <c r="O16" s="68"/>
      <c r="P16" s="68"/>
      <c r="Q16" s="68"/>
      <c r="R16" s="68"/>
      <c r="S16" s="68"/>
      <c r="T16" s="68"/>
      <c r="U16" s="68"/>
      <c r="V16" s="68"/>
      <c r="W16" s="68"/>
      <c r="X16" s="68"/>
      <c r="Y16" s="68"/>
      <c r="Z16" s="68"/>
      <c r="AA16" s="68"/>
      <c r="AB16" s="68"/>
      <c r="AC16" s="81">
        <f>SUM(C16:AA16)</f>
        <v>473.05</v>
      </c>
      <c r="AD16" s="81">
        <f>SUMIF(D16:AB16,"x",C16:AA16)</f>
        <v>473.05</v>
      </c>
      <c r="AE16" s="81">
        <f>'Income'!C47</f>
        <v>600</v>
      </c>
      <c r="AF16" s="81">
        <f>AE16-AC16</f>
        <v>126.95</v>
      </c>
      <c r="AG16" s="73"/>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74"/>
      <c r="IX16" s="74"/>
      <c r="IY16" s="74"/>
      <c r="IZ16" s="74"/>
      <c r="JA16" s="74"/>
      <c r="JB16" s="74"/>
      <c r="JC16" s="74"/>
      <c r="JD16" s="74"/>
      <c r="JE16" s="74"/>
      <c r="JF16" s="74"/>
      <c r="JG16" s="74"/>
      <c r="JH16" s="74"/>
      <c r="JI16" s="74"/>
      <c r="JJ16" s="74"/>
      <c r="JK16" s="75"/>
    </row>
    <row r="17" ht="18.95" customHeight="1">
      <c r="A17" t="s" s="80">
        <v>213</v>
      </c>
      <c r="B17" s="88">
        <v>113</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81">
        <f>SUM(C17:AA17)</f>
        <v>0</v>
      </c>
      <c r="AD17" s="81">
        <f>SUMIF(D17:AB17,"x",C17:AA17)</f>
        <v>0</v>
      </c>
      <c r="AE17" s="81">
        <f>'Income'!C48</f>
        <v>500</v>
      </c>
      <c r="AF17" s="81">
        <f>AE17-AC17</f>
        <v>500</v>
      </c>
      <c r="AG17" s="73"/>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5"/>
    </row>
    <row r="18" ht="18.95" customHeight="1">
      <c r="A18" t="s" s="80">
        <v>214</v>
      </c>
      <c r="B18" s="88">
        <v>121</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81">
        <f>SUM(C18:AA18)</f>
        <v>0</v>
      </c>
      <c r="AD18" s="81">
        <f>SUMIF(D18:AB18,"x",C18:AA18)</f>
        <v>0</v>
      </c>
      <c r="AE18" s="81">
        <f>'Income'!C49</f>
        <v>0</v>
      </c>
      <c r="AF18" s="81">
        <f>AE18-AC18</f>
        <v>0</v>
      </c>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5"/>
    </row>
    <row r="19" ht="18.95" customHeight="1">
      <c r="A19" t="s" s="80">
        <v>215</v>
      </c>
      <c r="B19" s="88">
        <v>122</v>
      </c>
      <c r="C19" s="68"/>
      <c r="D19" s="68"/>
      <c r="E19" s="68"/>
      <c r="F19" s="68"/>
      <c r="G19" s="68"/>
      <c r="H19" s="68"/>
      <c r="I19" s="68"/>
      <c r="J19" s="68"/>
      <c r="K19" s="68"/>
      <c r="L19" s="68"/>
      <c r="M19" s="68"/>
      <c r="N19" s="68"/>
      <c r="O19" s="68"/>
      <c r="P19" s="68"/>
      <c r="Q19" s="68">
        <v>294.01</v>
      </c>
      <c r="R19" t="s" s="72">
        <v>33</v>
      </c>
      <c r="S19" s="68"/>
      <c r="T19" s="68"/>
      <c r="U19" s="68"/>
      <c r="V19" s="68"/>
      <c r="W19" s="68"/>
      <c r="X19" s="68"/>
      <c r="Y19" s="68"/>
      <c r="Z19" s="68"/>
      <c r="AA19" s="68"/>
      <c r="AB19" s="68"/>
      <c r="AC19" s="81">
        <f>SUM(C19:AA19)</f>
        <v>294.01</v>
      </c>
      <c r="AD19" s="81">
        <f>SUMIF(D19:AB19,"x",C19:AA19)</f>
        <v>294.01</v>
      </c>
      <c r="AE19" s="81">
        <f>'Income'!C50</f>
        <v>0</v>
      </c>
      <c r="AF19" s="81">
        <f>AE19-AC19</f>
        <v>-294.01</v>
      </c>
      <c r="AG19" s="73"/>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5"/>
    </row>
    <row r="20" ht="18.95" customHeight="1">
      <c r="A20" t="s" s="80">
        <v>216</v>
      </c>
      <c r="B20" s="88">
        <v>123</v>
      </c>
      <c r="C20" s="68"/>
      <c r="D20" s="68"/>
      <c r="E20" s="68"/>
      <c r="F20" s="68"/>
      <c r="G20" s="68"/>
      <c r="H20" s="68"/>
      <c r="I20" s="68"/>
      <c r="J20" s="68"/>
      <c r="K20" s="68"/>
      <c r="L20" s="68"/>
      <c r="M20" s="68"/>
      <c r="N20" s="68"/>
      <c r="O20" s="68">
        <v>1100</v>
      </c>
      <c r="P20" t="s" s="72">
        <v>33</v>
      </c>
      <c r="Q20" s="68"/>
      <c r="R20" s="68"/>
      <c r="S20" s="68"/>
      <c r="T20" s="68"/>
      <c r="U20" s="68"/>
      <c r="V20" s="68"/>
      <c r="W20" s="68"/>
      <c r="X20" s="68"/>
      <c r="Y20" s="68"/>
      <c r="Z20" s="68"/>
      <c r="AA20" s="68"/>
      <c r="AB20" s="68"/>
      <c r="AC20" s="81">
        <f>SUM(C20:AA20)</f>
        <v>1100</v>
      </c>
      <c r="AD20" s="81">
        <f>SUMIF(D20:AB20,"x",C20:AA20)</f>
        <v>1100</v>
      </c>
      <c r="AE20" s="81">
        <f>'Income'!C51</f>
        <v>2000</v>
      </c>
      <c r="AF20" s="81">
        <f>AE20-AC20</f>
        <v>900</v>
      </c>
      <c r="AG20" s="73"/>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5"/>
    </row>
    <row r="21" ht="18.95" customHeight="1">
      <c r="A21" t="s" s="80">
        <v>282</v>
      </c>
      <c r="B21" s="88">
        <v>114</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81">
        <f>SUM(C21:AA21)</f>
        <v>0</v>
      </c>
      <c r="AD21" s="81">
        <f>SUMIF(D21:AB21,"x",C21:AA21)</f>
        <v>0</v>
      </c>
      <c r="AE21" s="81">
        <f>'Income'!C52</f>
        <v>550</v>
      </c>
      <c r="AF21" s="81">
        <f>AE21-AC21</f>
        <v>550</v>
      </c>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5"/>
    </row>
    <row r="22" ht="18.95" customHeight="1">
      <c r="A22" t="s" s="80">
        <v>218</v>
      </c>
      <c r="B22" s="88">
        <v>115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81">
        <f>SUM(C22:AA22)</f>
        <v>0</v>
      </c>
      <c r="AD22" s="81">
        <f>SUMIF(D22:AB22,"x",C22:AA22)</f>
        <v>0</v>
      </c>
      <c r="AE22" s="81">
        <f>'Income'!C53</f>
        <v>1200</v>
      </c>
      <c r="AF22" s="81">
        <f>AE22-AC22</f>
        <v>1200</v>
      </c>
      <c r="AG22" s="73"/>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5"/>
    </row>
    <row r="23" ht="18.95" customHeight="1">
      <c r="A23" t="s" s="80">
        <v>283</v>
      </c>
      <c r="B23" s="88">
        <v>116</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81">
        <f>SUM(C23:AA23)</f>
        <v>0</v>
      </c>
      <c r="AD23" s="81">
        <f>SUMIF(D23:AB23,"x",C23:AA23)</f>
        <v>0</v>
      </c>
      <c r="AE23" s="81">
        <f>'Income'!C54</f>
        <v>905.16</v>
      </c>
      <c r="AF23" s="81">
        <f>AE23-AC23</f>
        <v>905.16</v>
      </c>
      <c r="AG23" s="73"/>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5"/>
    </row>
    <row r="24" ht="18.95" customHeight="1">
      <c r="A24" t="s" s="80">
        <v>220</v>
      </c>
      <c r="B24" s="88">
        <v>117</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81">
        <f>SUM(C24:AA24)</f>
        <v>0</v>
      </c>
      <c r="AD24" s="81">
        <f>SUMIF(D24:AB24,"x",C24:AA24)</f>
        <v>0</v>
      </c>
      <c r="AE24" s="81">
        <f>'Income'!C55</f>
        <v>0</v>
      </c>
      <c r="AF24" s="81">
        <f>AE24-AC24</f>
        <v>0</v>
      </c>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5"/>
    </row>
    <row r="25" ht="18.95" customHeight="1">
      <c r="A25" t="s" s="80">
        <v>221</v>
      </c>
      <c r="B25" s="88">
        <v>118</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81">
        <f>SUM(C25:AA25)</f>
        <v>0</v>
      </c>
      <c r="AD25" s="81">
        <f>SUMIF(D25:AB25,"x",C25:AA25)</f>
        <v>0</v>
      </c>
      <c r="AE25" s="81">
        <f>'Income'!C56</f>
        <v>988.55</v>
      </c>
      <c r="AF25" s="81">
        <f>AE25-AC25</f>
        <v>988.55</v>
      </c>
      <c r="AG25" s="73"/>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5"/>
    </row>
    <row r="26" ht="18.95" customHeight="1">
      <c r="A26" t="s" s="80">
        <v>222</v>
      </c>
      <c r="B26" s="88">
        <v>119</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81">
        <f>SUM(C26:AA26)</f>
        <v>0</v>
      </c>
      <c r="AD26" s="81">
        <f>SUMIF(D26:AB26,"x",C26:AA26)</f>
        <v>0</v>
      </c>
      <c r="AE26" s="81">
        <f>'Income'!C57</f>
        <v>500</v>
      </c>
      <c r="AF26" s="81">
        <f>AE26-AC26</f>
        <v>500</v>
      </c>
      <c r="AG26" s="73"/>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5"/>
    </row>
    <row r="27" ht="18.95" customHeight="1">
      <c r="A27" t="s" s="80">
        <v>223</v>
      </c>
      <c r="B27" s="88">
        <v>120</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81">
        <f>SUM(C27:AA27)</f>
        <v>0</v>
      </c>
      <c r="AD27" s="81">
        <f>SUMIF(D27:AB27,"x",C27:AA27)</f>
        <v>0</v>
      </c>
      <c r="AE27" s="81">
        <f>'Income'!C58</f>
        <v>2500</v>
      </c>
      <c r="AF27" s="81">
        <f>AE27-AC27</f>
        <v>2500</v>
      </c>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5"/>
    </row>
    <row r="28" ht="18.95" customHeight="1">
      <c r="A28" t="s" s="41">
        <v>194</v>
      </c>
      <c r="B28" s="89"/>
      <c r="C28" s="81">
        <f>SUM(C4:C27)</f>
        <v>0</v>
      </c>
      <c r="D28" s="81"/>
      <c r="E28" s="81">
        <f>SUM(E4:E27)</f>
        <v>2546.76</v>
      </c>
      <c r="F28" t="s" s="110">
        <v>33</v>
      </c>
      <c r="G28" s="81">
        <f>SUM(G4:G27)</f>
        <v>376.05</v>
      </c>
      <c r="H28" t="s" s="110">
        <v>33</v>
      </c>
      <c r="I28" s="81">
        <f>SUM(I4:I27)</f>
        <v>454.03</v>
      </c>
      <c r="J28" t="s" s="110">
        <v>33</v>
      </c>
      <c r="K28" s="81">
        <f>SUM(K4:K27)</f>
        <v>646.14</v>
      </c>
      <c r="L28" t="s" s="110">
        <v>33</v>
      </c>
      <c r="M28" s="81">
        <f>SUM(M4:M27)</f>
        <v>86.73</v>
      </c>
      <c r="N28" t="s" s="110">
        <v>33</v>
      </c>
      <c r="O28" s="81">
        <f>SUM(O4:O27)</f>
        <v>1133.99</v>
      </c>
      <c r="P28" t="s" s="110">
        <v>33</v>
      </c>
      <c r="Q28" s="81">
        <f>SUM(Q4:Q27)</f>
        <v>801.84</v>
      </c>
      <c r="R28" s="81"/>
      <c r="S28" s="81">
        <f>SUM(S4:S27)</f>
        <v>122.68</v>
      </c>
      <c r="T28" s="81"/>
      <c r="U28" s="81">
        <f>SUM(U4:U27)</f>
        <v>2599.94</v>
      </c>
      <c r="V28" s="81"/>
      <c r="W28" s="81">
        <f>SUM(W4:W27)</f>
        <v>0</v>
      </c>
      <c r="X28" s="81"/>
      <c r="Y28" s="81">
        <f>SUM(Y4:Y27)</f>
        <v>0</v>
      </c>
      <c r="Z28" s="81"/>
      <c r="AA28" s="81">
        <f>SUM(AA4:AA27)</f>
        <v>0</v>
      </c>
      <c r="AB28" s="81"/>
      <c r="AC28" s="81">
        <f>SUM(AC4:AC27)</f>
        <v>8768.16</v>
      </c>
      <c r="AD28" s="81">
        <f>SUM(AD4:AD27)</f>
        <v>5896.05</v>
      </c>
      <c r="AE28" s="81">
        <f>SUM(AE4:AE27)</f>
        <v>23513.71</v>
      </c>
      <c r="AF28" s="81">
        <f>SUM(AF4:AF27)</f>
        <v>14745.55</v>
      </c>
      <c r="AG28" s="73"/>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5"/>
    </row>
    <row r="29" ht="18.9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c r="IW29" s="74"/>
      <c r="IX29" s="74"/>
      <c r="IY29" s="74"/>
      <c r="IZ29" s="74"/>
      <c r="JA29" s="74"/>
      <c r="JB29" s="74"/>
      <c r="JC29" s="74"/>
      <c r="JD29" s="74"/>
      <c r="JE29" s="74"/>
      <c r="JF29" s="74"/>
      <c r="JG29" s="74"/>
      <c r="JH29" s="74"/>
      <c r="JI29" s="74"/>
      <c r="JJ29" s="74"/>
      <c r="JK29" s="75"/>
    </row>
    <row r="30" ht="21.95" customHeight="1">
      <c r="A30" t="s" s="113">
        <v>284</v>
      </c>
      <c r="B30" s="92"/>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74"/>
      <c r="IY30" s="74"/>
      <c r="IZ30" s="74"/>
      <c r="JA30" s="74"/>
      <c r="JB30" s="74"/>
      <c r="JC30" s="74"/>
      <c r="JD30" s="74"/>
      <c r="JE30" s="74"/>
      <c r="JF30" s="74"/>
      <c r="JG30" s="74"/>
      <c r="JH30" s="74"/>
      <c r="JI30" s="74"/>
      <c r="JJ30" s="74"/>
      <c r="JK30" s="75"/>
    </row>
    <row r="31" ht="18.95" customHeight="1">
      <c r="A31" s="42"/>
      <c r="B31" s="42"/>
      <c r="C31" t="s" s="93">
        <v>261</v>
      </c>
      <c r="D31" s="109"/>
      <c r="E31" t="s" s="93">
        <v>262</v>
      </c>
      <c r="F31" s="109"/>
      <c r="G31" t="s" s="35">
        <v>263</v>
      </c>
      <c r="H31" s="109"/>
      <c r="I31" t="s" s="35">
        <v>264</v>
      </c>
      <c r="J31" s="109"/>
      <c r="K31" t="s" s="35">
        <v>265</v>
      </c>
      <c r="L31" s="109"/>
      <c r="M31" t="s" s="35">
        <v>266</v>
      </c>
      <c r="N31" s="109"/>
      <c r="O31" t="s" s="35">
        <v>267</v>
      </c>
      <c r="P31" s="109"/>
      <c r="Q31" t="s" s="35">
        <v>268</v>
      </c>
      <c r="R31" s="109"/>
      <c r="S31" t="s" s="35">
        <v>269</v>
      </c>
      <c r="T31" s="109"/>
      <c r="U31" t="s" s="35">
        <v>270</v>
      </c>
      <c r="V31" s="109"/>
      <c r="W31" t="s" s="35">
        <v>271</v>
      </c>
      <c r="X31" s="109"/>
      <c r="Y31" t="s" s="35">
        <v>272</v>
      </c>
      <c r="Z31" s="109"/>
      <c r="AA31" t="s" s="35">
        <v>261</v>
      </c>
      <c r="AB31" s="109"/>
      <c r="AC31" t="s" s="35">
        <v>194</v>
      </c>
      <c r="AD31" t="s" s="35">
        <v>273</v>
      </c>
      <c r="AE31" t="s" s="35">
        <v>277</v>
      </c>
      <c r="AF31" t="s" s="35">
        <v>278</v>
      </c>
      <c r="AG31" s="73"/>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c r="IZ31" s="74"/>
      <c r="JA31" s="74"/>
      <c r="JB31" s="74"/>
      <c r="JC31" s="74"/>
      <c r="JD31" s="74"/>
      <c r="JE31" s="74"/>
      <c r="JF31" s="74"/>
      <c r="JG31" s="74"/>
      <c r="JH31" s="74"/>
      <c r="JI31" s="74"/>
      <c r="JJ31" s="74"/>
      <c r="JK31" s="75"/>
    </row>
    <row r="32" ht="18.95" customHeight="1">
      <c r="A32" t="s" s="118">
        <v>285</v>
      </c>
      <c r="B32" s="67"/>
      <c r="C32" s="68"/>
      <c r="D32" s="68"/>
      <c r="E32" s="68"/>
      <c r="F32" s="68"/>
      <c r="G32" s="68"/>
      <c r="H32" s="68"/>
      <c r="I32" s="68"/>
      <c r="J32" s="68"/>
      <c r="K32" s="68"/>
      <c r="L32" s="68"/>
      <c r="M32" s="68"/>
      <c r="N32" s="68"/>
      <c r="O32" s="68"/>
      <c r="P32" s="68"/>
      <c r="Q32" s="68"/>
      <c r="R32" s="68"/>
      <c r="S32" s="68"/>
      <c r="T32" s="68"/>
      <c r="U32" s="68"/>
      <c r="V32" s="68"/>
      <c r="W32" s="119"/>
      <c r="X32" s="68"/>
      <c r="Y32" s="68"/>
      <c r="Z32" s="68"/>
      <c r="AA32" s="68"/>
      <c r="AB32" s="68"/>
      <c r="AC32" s="68"/>
      <c r="AD32" s="68"/>
      <c r="AE32" s="68"/>
      <c r="AF32" s="68"/>
      <c r="AG32" s="73"/>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5"/>
    </row>
    <row r="33" ht="18.95" customHeight="1">
      <c r="A33" t="s" s="80">
        <v>286</v>
      </c>
      <c r="B33" s="88">
        <v>101</v>
      </c>
      <c r="C33" s="68"/>
      <c r="D33" s="68"/>
      <c r="E33" s="68"/>
      <c r="F33" s="68"/>
      <c r="G33" s="68"/>
      <c r="H33" s="68"/>
      <c r="I33" s="68"/>
      <c r="J33" s="68"/>
      <c r="K33" s="68"/>
      <c r="L33" s="68"/>
      <c r="M33" s="68"/>
      <c r="N33" s="68"/>
      <c r="O33" s="68"/>
      <c r="P33" s="68"/>
      <c r="Q33" s="68"/>
      <c r="R33" s="68"/>
      <c r="S33" s="68"/>
      <c r="T33" s="68"/>
      <c r="U33" s="68">
        <v>15.74</v>
      </c>
      <c r="V33" s="68"/>
      <c r="W33" s="68"/>
      <c r="X33" s="68"/>
      <c r="Y33" s="68"/>
      <c r="Z33" s="68"/>
      <c r="AA33" s="68"/>
      <c r="AB33" s="68"/>
      <c r="AC33" s="81">
        <f>SUM(C33:AA33)</f>
        <v>15.74</v>
      </c>
      <c r="AD33" s="81">
        <f>SUMIF(D33:AB33,"x",C33:AA33)</f>
        <v>0</v>
      </c>
      <c r="AE33" s="68">
        <f>'Income'!C35</f>
        <v>400</v>
      </c>
      <c r="AF33" s="81">
        <f>AE33-AC33</f>
        <v>384.26</v>
      </c>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4"/>
      <c r="IY33" s="74"/>
      <c r="IZ33" s="74"/>
      <c r="JA33" s="74"/>
      <c r="JB33" s="74"/>
      <c r="JC33" s="74"/>
      <c r="JD33" s="74"/>
      <c r="JE33" s="74"/>
      <c r="JF33" s="74"/>
      <c r="JG33" s="74"/>
      <c r="JH33" s="74"/>
      <c r="JI33" s="74"/>
      <c r="JJ33" s="74"/>
      <c r="JK33" s="75"/>
    </row>
    <row r="34" ht="18.95" customHeight="1">
      <c r="A34" s="67"/>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73"/>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5"/>
    </row>
    <row r="35" ht="18.95" customHeight="1">
      <c r="A35" t="s" s="118">
        <v>287</v>
      </c>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73"/>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5"/>
    </row>
    <row r="36" ht="18.95" customHeight="1">
      <c r="A36" t="s" s="80">
        <v>123</v>
      </c>
      <c r="B36" s="88">
        <v>102</v>
      </c>
      <c r="C36" s="68"/>
      <c r="D36" s="68"/>
      <c r="E36" s="68"/>
      <c r="F36" s="68"/>
      <c r="G36" s="68"/>
      <c r="H36" s="68"/>
      <c r="I36" s="68"/>
      <c r="J36" s="68"/>
      <c r="K36" s="68"/>
      <c r="L36" s="68"/>
      <c r="M36" s="68"/>
      <c r="N36" s="68"/>
      <c r="O36" s="68"/>
      <c r="P36" s="68"/>
      <c r="Q36" s="68">
        <v>123.95</v>
      </c>
      <c r="R36" t="s" s="72">
        <v>33</v>
      </c>
      <c r="S36" s="68"/>
      <c r="T36" s="68"/>
      <c r="U36" s="68"/>
      <c r="V36" s="68"/>
      <c r="W36" s="68"/>
      <c r="X36" s="68"/>
      <c r="Y36" s="68"/>
      <c r="Z36" s="68"/>
      <c r="AA36" s="68"/>
      <c r="AB36" s="68"/>
      <c r="AC36" s="81">
        <f>SUM(C36:AA36)</f>
        <v>123.95</v>
      </c>
      <c r="AD36" s="81">
        <f>SUMIF(D36:AB36,"x",C36:AA36)</f>
        <v>123.95</v>
      </c>
      <c r="AE36" s="68">
        <v>180</v>
      </c>
      <c r="AF36" s="81">
        <f>AE36-AC36</f>
        <v>56.05</v>
      </c>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5"/>
    </row>
    <row r="37" ht="18.95" customHeight="1">
      <c r="A37" t="s" s="80">
        <v>288</v>
      </c>
      <c r="B37" s="88">
        <v>102</v>
      </c>
      <c r="C37" s="68"/>
      <c r="D37" s="68"/>
      <c r="E37" s="68"/>
      <c r="F37" s="68"/>
      <c r="G37" s="68"/>
      <c r="H37" s="68"/>
      <c r="I37" s="68"/>
      <c r="J37" s="68"/>
      <c r="K37" s="68"/>
      <c r="L37" s="68"/>
      <c r="M37" s="68"/>
      <c r="N37" s="68"/>
      <c r="O37" s="68"/>
      <c r="P37" s="68"/>
      <c r="Q37" s="68"/>
      <c r="R37" s="68"/>
      <c r="S37" s="68"/>
      <c r="T37" s="68"/>
      <c r="U37" s="68">
        <v>180</v>
      </c>
      <c r="V37" s="68"/>
      <c r="W37" s="68"/>
      <c r="X37" s="68"/>
      <c r="Y37" s="68"/>
      <c r="Z37" s="68"/>
      <c r="AA37" s="68"/>
      <c r="AB37" s="68"/>
      <c r="AC37" s="81">
        <f>SUM(C37:AA37)</f>
        <v>180</v>
      </c>
      <c r="AD37" s="81">
        <f>SUMIF(D37:AB37,"x",C37:AA37)</f>
        <v>0</v>
      </c>
      <c r="AE37" s="68">
        <v>180</v>
      </c>
      <c r="AF37" s="81">
        <f>AE37-AC37</f>
        <v>0</v>
      </c>
      <c r="AG37" s="73"/>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4"/>
      <c r="IY37" s="74"/>
      <c r="IZ37" s="74"/>
      <c r="JA37" s="74"/>
      <c r="JB37" s="74"/>
      <c r="JC37" s="74"/>
      <c r="JD37" s="74"/>
      <c r="JE37" s="74"/>
      <c r="JF37" s="74"/>
      <c r="JG37" s="74"/>
      <c r="JH37" s="74"/>
      <c r="JI37" s="74"/>
      <c r="JJ37" s="74"/>
      <c r="JK37" s="75"/>
    </row>
    <row r="38" ht="18.95" customHeight="1">
      <c r="A38" t="s" s="80">
        <v>289</v>
      </c>
      <c r="B38" s="88">
        <v>102</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81">
        <f>SUM(C38:AA38)</f>
        <v>0</v>
      </c>
      <c r="AD38" s="81">
        <f>SUMIF(D38:AB38,"x",C38:AA38)</f>
        <v>0</v>
      </c>
      <c r="AE38" s="68">
        <v>180</v>
      </c>
      <c r="AF38" s="81">
        <f>AE38-AC38</f>
        <v>180</v>
      </c>
      <c r="AG38" s="73"/>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4"/>
      <c r="IY38" s="74"/>
      <c r="IZ38" s="74"/>
      <c r="JA38" s="74"/>
      <c r="JB38" s="74"/>
      <c r="JC38" s="74"/>
      <c r="JD38" s="74"/>
      <c r="JE38" s="74"/>
      <c r="JF38" s="74"/>
      <c r="JG38" s="74"/>
      <c r="JH38" s="74"/>
      <c r="JI38" s="74"/>
      <c r="JJ38" s="74"/>
      <c r="JK38" s="75"/>
    </row>
    <row r="39" ht="18.95" customHeight="1">
      <c r="A39" t="s" s="80">
        <v>290</v>
      </c>
      <c r="B39" s="88">
        <v>102</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81">
        <f>SUM(C39:AA39)</f>
        <v>0</v>
      </c>
      <c r="AD39" s="81">
        <f>SUMIF(D39:AB39,"x",C39:AA39)</f>
        <v>0</v>
      </c>
      <c r="AE39" s="68">
        <v>180</v>
      </c>
      <c r="AF39" s="81">
        <f>AE39-AC39</f>
        <v>180</v>
      </c>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4"/>
      <c r="IY39" s="74"/>
      <c r="IZ39" s="74"/>
      <c r="JA39" s="74"/>
      <c r="JB39" s="74"/>
      <c r="JC39" s="74"/>
      <c r="JD39" s="74"/>
      <c r="JE39" s="74"/>
      <c r="JF39" s="74"/>
      <c r="JG39" s="74"/>
      <c r="JH39" s="74"/>
      <c r="JI39" s="74"/>
      <c r="JJ39" s="74"/>
      <c r="JK39" s="75"/>
    </row>
    <row r="40" ht="18.95" customHeight="1">
      <c r="A40" t="s" s="80">
        <v>291</v>
      </c>
      <c r="B40" s="88">
        <v>102</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81">
        <f>SUM(C40:AA40)</f>
        <v>0</v>
      </c>
      <c r="AD40" s="81">
        <f>SUMIF(D40:AB40,"x",C40:AA40)</f>
        <v>0</v>
      </c>
      <c r="AE40" s="68">
        <v>180</v>
      </c>
      <c r="AF40" s="81">
        <f>AE40-AC40</f>
        <v>180</v>
      </c>
      <c r="AG40" s="73"/>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74"/>
      <c r="IY40" s="74"/>
      <c r="IZ40" s="74"/>
      <c r="JA40" s="74"/>
      <c r="JB40" s="74"/>
      <c r="JC40" s="74"/>
      <c r="JD40" s="74"/>
      <c r="JE40" s="74"/>
      <c r="JF40" s="74"/>
      <c r="JG40" s="74"/>
      <c r="JH40" s="74"/>
      <c r="JI40" s="74"/>
      <c r="JJ40" s="74"/>
      <c r="JK40" s="75"/>
    </row>
    <row r="41" ht="18.95" customHeight="1">
      <c r="A41" t="s" s="80">
        <v>292</v>
      </c>
      <c r="B41" s="88">
        <v>102</v>
      </c>
      <c r="C41" s="68"/>
      <c r="D41" s="68"/>
      <c r="E41" s="68"/>
      <c r="F41" s="68"/>
      <c r="G41" s="68"/>
      <c r="H41" s="68"/>
      <c r="I41" s="68"/>
      <c r="J41" s="68"/>
      <c r="K41" s="68"/>
      <c r="L41" s="68"/>
      <c r="M41" s="68"/>
      <c r="N41" s="68"/>
      <c r="O41" s="68"/>
      <c r="P41" s="68"/>
      <c r="Q41" s="68"/>
      <c r="R41" s="68"/>
      <c r="S41" s="68"/>
      <c r="T41" s="68"/>
      <c r="U41" s="68">
        <v>126.79</v>
      </c>
      <c r="V41" s="68"/>
      <c r="W41" s="68"/>
      <c r="X41" s="68"/>
      <c r="Y41" s="68"/>
      <c r="Z41" s="68"/>
      <c r="AA41" s="68"/>
      <c r="AB41" s="68"/>
      <c r="AC41" s="81">
        <f>SUM(C41:AA41)</f>
        <v>126.79</v>
      </c>
      <c r="AD41" s="81">
        <f>SUMIF(D41:AB41,"x",C41:AA41)</f>
        <v>0</v>
      </c>
      <c r="AE41" s="68">
        <v>180</v>
      </c>
      <c r="AF41" s="81">
        <f>AE41-AC41</f>
        <v>53.21</v>
      </c>
      <c r="AG41" s="73"/>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5"/>
    </row>
    <row r="42" ht="18.95" customHeight="1">
      <c r="A42" t="s" s="80">
        <v>293</v>
      </c>
      <c r="B42" s="88">
        <v>102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81">
        <f>SUM(C42:AA42)</f>
        <v>0</v>
      </c>
      <c r="AD42" s="81">
        <f>SUMIF(D42:AB42,"x",C42:AA42)</f>
        <v>0</v>
      </c>
      <c r="AE42" s="68">
        <v>180</v>
      </c>
      <c r="AF42" s="81">
        <f>AE42-AC42</f>
        <v>180</v>
      </c>
      <c r="AG42" s="73"/>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c r="IZ42" s="74"/>
      <c r="JA42" s="74"/>
      <c r="JB42" s="74"/>
      <c r="JC42" s="74"/>
      <c r="JD42" s="74"/>
      <c r="JE42" s="74"/>
      <c r="JF42" s="74"/>
      <c r="JG42" s="74"/>
      <c r="JH42" s="74"/>
      <c r="JI42" s="74"/>
      <c r="JJ42" s="74"/>
      <c r="JK42" s="75"/>
    </row>
    <row r="43" ht="18.95" customHeight="1">
      <c r="A43" t="s" s="80">
        <v>294</v>
      </c>
      <c r="B43" s="88">
        <v>102</v>
      </c>
      <c r="C43" s="68"/>
      <c r="D43" s="68"/>
      <c r="E43" s="68"/>
      <c r="F43" s="68"/>
      <c r="G43" s="68"/>
      <c r="H43" s="68"/>
      <c r="I43" s="68"/>
      <c r="J43" s="68"/>
      <c r="K43" s="68"/>
      <c r="L43" s="68"/>
      <c r="M43" s="68"/>
      <c r="N43" s="68"/>
      <c r="O43" s="68"/>
      <c r="P43" s="68"/>
      <c r="Q43" s="68">
        <v>180</v>
      </c>
      <c r="R43" t="s" s="72">
        <v>33</v>
      </c>
      <c r="S43" s="68"/>
      <c r="T43" s="68"/>
      <c r="U43" s="68"/>
      <c r="V43" s="68"/>
      <c r="W43" s="68"/>
      <c r="X43" s="68"/>
      <c r="Y43" s="68"/>
      <c r="Z43" s="68"/>
      <c r="AA43" s="68"/>
      <c r="AB43" s="68"/>
      <c r="AC43" s="81">
        <f>SUM(C43:AA43)</f>
        <v>180</v>
      </c>
      <c r="AD43" s="81">
        <f>SUMIF(D43:AB43,"x",C43:AA43)</f>
        <v>180</v>
      </c>
      <c r="AE43" s="68">
        <v>180</v>
      </c>
      <c r="AF43" s="81">
        <f>AE43-AC43</f>
        <v>0</v>
      </c>
      <c r="AG43" s="73"/>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c r="IZ43" s="74"/>
      <c r="JA43" s="74"/>
      <c r="JB43" s="74"/>
      <c r="JC43" s="74"/>
      <c r="JD43" s="74"/>
      <c r="JE43" s="74"/>
      <c r="JF43" s="74"/>
      <c r="JG43" s="74"/>
      <c r="JH43" s="74"/>
      <c r="JI43" s="74"/>
      <c r="JJ43" s="74"/>
      <c r="JK43" s="75"/>
    </row>
    <row r="44" ht="18.95" customHeight="1">
      <c r="A44" t="s" s="80">
        <v>89</v>
      </c>
      <c r="B44" s="88">
        <v>102</v>
      </c>
      <c r="C44" s="68"/>
      <c r="D44" s="68"/>
      <c r="E44" s="68"/>
      <c r="F44" s="68"/>
      <c r="G44" s="68"/>
      <c r="H44" s="68"/>
      <c r="I44" s="68"/>
      <c r="J44" s="68"/>
      <c r="K44" s="68">
        <v>47.83</v>
      </c>
      <c r="L44" t="s" s="72">
        <v>33</v>
      </c>
      <c r="M44" s="68">
        <v>9.49</v>
      </c>
      <c r="N44" t="s" s="72">
        <v>33</v>
      </c>
      <c r="O44" s="68"/>
      <c r="P44" s="68"/>
      <c r="Q44" s="68"/>
      <c r="R44" s="68"/>
      <c r="S44" s="68">
        <v>122.68</v>
      </c>
      <c r="T44" s="68"/>
      <c r="U44" s="68"/>
      <c r="V44" s="68"/>
      <c r="W44" s="68"/>
      <c r="X44" s="68"/>
      <c r="Y44" s="68"/>
      <c r="Z44" s="68"/>
      <c r="AA44" s="68"/>
      <c r="AB44" s="68"/>
      <c r="AC44" s="81">
        <f>SUM(C44:AA44)</f>
        <v>180</v>
      </c>
      <c r="AD44" s="81">
        <f>SUMIF(D44:AB44,"x",C44:AA44)</f>
        <v>57.32</v>
      </c>
      <c r="AE44" s="68">
        <v>180</v>
      </c>
      <c r="AF44" s="81">
        <f>AE44-AC44</f>
        <v>0</v>
      </c>
      <c r="AG44" s="73"/>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c r="IZ44" s="74"/>
      <c r="JA44" s="74"/>
      <c r="JB44" s="74"/>
      <c r="JC44" s="74"/>
      <c r="JD44" s="74"/>
      <c r="JE44" s="74"/>
      <c r="JF44" s="74"/>
      <c r="JG44" s="74"/>
      <c r="JH44" s="74"/>
      <c r="JI44" s="74"/>
      <c r="JJ44" s="74"/>
      <c r="JK44" s="75"/>
    </row>
    <row r="45" ht="18.95" customHeight="1">
      <c r="A45" t="s" s="80">
        <v>295</v>
      </c>
      <c r="B45" s="88">
        <v>102</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81">
        <f>SUM(C45:AA45)</f>
        <v>0</v>
      </c>
      <c r="AD45" s="81">
        <f>SUMIF(D45:AB45,"x",C45:AA45)</f>
        <v>0</v>
      </c>
      <c r="AE45" s="68">
        <v>180</v>
      </c>
      <c r="AF45" s="81">
        <f>AE45-AC45</f>
        <v>180</v>
      </c>
      <c r="AG45" s="73"/>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c r="IZ45" s="74"/>
      <c r="JA45" s="74"/>
      <c r="JB45" s="74"/>
      <c r="JC45" s="74"/>
      <c r="JD45" s="74"/>
      <c r="JE45" s="74"/>
      <c r="JF45" s="74"/>
      <c r="JG45" s="74"/>
      <c r="JH45" s="74"/>
      <c r="JI45" s="74"/>
      <c r="JJ45" s="74"/>
      <c r="JK45" s="75"/>
    </row>
    <row r="46" ht="18.95" customHeight="1">
      <c r="A46" t="s" s="80">
        <v>126</v>
      </c>
      <c r="B46" s="88">
        <v>102</v>
      </c>
      <c r="C46" s="68"/>
      <c r="D46" s="68"/>
      <c r="E46" s="68"/>
      <c r="F46" s="68"/>
      <c r="G46" s="68"/>
      <c r="H46" s="68"/>
      <c r="I46" s="68"/>
      <c r="J46" s="68"/>
      <c r="K46" s="68"/>
      <c r="L46" s="68"/>
      <c r="M46" s="68"/>
      <c r="N46" s="68"/>
      <c r="O46" s="68"/>
      <c r="P46" s="68"/>
      <c r="Q46" s="68">
        <v>180</v>
      </c>
      <c r="R46" t="s" s="72">
        <v>33</v>
      </c>
      <c r="S46" s="68"/>
      <c r="T46" s="68"/>
      <c r="U46" s="68"/>
      <c r="V46" s="68"/>
      <c r="W46" s="68"/>
      <c r="X46" s="68"/>
      <c r="Y46" s="68"/>
      <c r="Z46" s="68"/>
      <c r="AA46" s="68"/>
      <c r="AB46" s="68"/>
      <c r="AC46" s="81">
        <f>SUM(C46:AA46)</f>
        <v>180</v>
      </c>
      <c r="AD46" s="81">
        <f>SUMIF(D46:AB46,"x",C46:AA46)</f>
        <v>180</v>
      </c>
      <c r="AE46" s="68">
        <v>180</v>
      </c>
      <c r="AF46" s="81">
        <f>AE46-AC46</f>
        <v>0</v>
      </c>
      <c r="AG46" s="73"/>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c r="IZ46" s="74"/>
      <c r="JA46" s="74"/>
      <c r="JB46" s="74"/>
      <c r="JC46" s="74"/>
      <c r="JD46" s="74"/>
      <c r="JE46" s="74"/>
      <c r="JF46" s="74"/>
      <c r="JG46" s="74"/>
      <c r="JH46" s="74"/>
      <c r="JI46" s="74"/>
      <c r="JJ46" s="74"/>
      <c r="JK46" s="75"/>
    </row>
    <row r="47" ht="18.95" customHeight="1">
      <c r="A47" t="s" s="80">
        <v>296</v>
      </c>
      <c r="B47" s="88">
        <v>102</v>
      </c>
      <c r="C47" s="68"/>
      <c r="D47" s="68"/>
      <c r="E47" s="68"/>
      <c r="F47" s="68"/>
      <c r="G47" s="68"/>
      <c r="H47" s="68"/>
      <c r="I47" s="68"/>
      <c r="J47" s="68"/>
      <c r="K47" s="68"/>
      <c r="L47" s="68"/>
      <c r="M47" s="68"/>
      <c r="N47" s="68"/>
      <c r="O47" s="68"/>
      <c r="P47" s="68"/>
      <c r="Q47" s="68"/>
      <c r="R47" s="68"/>
      <c r="S47" s="68"/>
      <c r="T47" s="68"/>
      <c r="U47" s="68">
        <v>180</v>
      </c>
      <c r="V47" s="68"/>
      <c r="W47" s="68"/>
      <c r="X47" s="68"/>
      <c r="Y47" s="68"/>
      <c r="Z47" s="68"/>
      <c r="AA47" s="68"/>
      <c r="AB47" s="68"/>
      <c r="AC47" s="81">
        <f>SUM(C47:AA47)</f>
        <v>180</v>
      </c>
      <c r="AD47" s="81">
        <f>SUMIF(D47:AB47,"x",C47:AA47)</f>
        <v>0</v>
      </c>
      <c r="AE47" s="68">
        <v>180</v>
      </c>
      <c r="AF47" s="81">
        <f>AE47-AC47</f>
        <v>0</v>
      </c>
      <c r="AG47" s="73"/>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5"/>
    </row>
    <row r="48" ht="18.95" customHeight="1">
      <c r="A48" s="67"/>
      <c r="B48" s="67"/>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1"/>
      <c r="AD48" s="121"/>
      <c r="AE48" s="120"/>
      <c r="AF48" s="121"/>
      <c r="AG48" s="73"/>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5"/>
    </row>
    <row r="49" ht="18.95" customHeight="1">
      <c r="A49" t="s" s="41">
        <v>297</v>
      </c>
      <c r="B49" s="122"/>
      <c r="C49" s="123"/>
      <c r="D49" s="123"/>
      <c r="E49" s="123">
        <f>SUM(E36:E47)</f>
        <v>0</v>
      </c>
      <c r="F49" s="123"/>
      <c r="G49" s="123">
        <f>SUM(G36:G47)</f>
        <v>0</v>
      </c>
      <c r="H49" s="123"/>
      <c r="I49" s="123">
        <f>SUM(I36:I47)</f>
        <v>0</v>
      </c>
      <c r="J49" s="123"/>
      <c r="K49" s="123">
        <f>SUM(K36:K47)</f>
        <v>47.83</v>
      </c>
      <c r="L49" t="s" s="124">
        <v>33</v>
      </c>
      <c r="M49" s="123">
        <f>SUM(M36:M47)</f>
        <v>9.49</v>
      </c>
      <c r="N49" t="s" s="124">
        <v>33</v>
      </c>
      <c r="O49" s="123">
        <f>SUM(O36:O47)</f>
        <v>0</v>
      </c>
      <c r="P49" s="123"/>
      <c r="Q49" s="123">
        <f>SUM(Q36:Q47)</f>
        <v>483.95</v>
      </c>
      <c r="R49" t="s" s="124">
        <v>33</v>
      </c>
      <c r="S49" s="123">
        <f>SUM(S36:S47)</f>
        <v>122.68</v>
      </c>
      <c r="T49" s="123"/>
      <c r="U49" s="123">
        <f>SUM(U36:U47)</f>
        <v>486.79</v>
      </c>
      <c r="V49" s="123"/>
      <c r="W49" s="123">
        <f>SUM(W36:W47)</f>
        <v>0</v>
      </c>
      <c r="X49" s="123"/>
      <c r="Y49" s="123">
        <f>SUM(Y36:Y47)</f>
        <v>0</v>
      </c>
      <c r="Z49" s="123"/>
      <c r="AA49" s="123">
        <f>SUM(AA36:AA47)</f>
        <v>0</v>
      </c>
      <c r="AB49" s="123"/>
      <c r="AC49" s="123">
        <f>SUM(AC36:AC47)</f>
        <v>1150.74</v>
      </c>
      <c r="AD49" s="123">
        <f>SUM(AD36:AD47)</f>
        <v>541.27</v>
      </c>
      <c r="AE49" s="123">
        <f>SUM(AE36:AE47)</f>
        <v>2160</v>
      </c>
      <c r="AF49" s="123">
        <f>SUM(AF36:AF47)</f>
        <v>1009.26</v>
      </c>
      <c r="AG49" s="125"/>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5"/>
    </row>
    <row r="50" ht="18.95" customHeight="1">
      <c r="A50" s="67"/>
      <c r="B50" s="67"/>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73"/>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5"/>
    </row>
    <row r="51" ht="18.95" customHeight="1">
      <c r="A51" t="s" s="118">
        <v>298</v>
      </c>
      <c r="B51" s="6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73"/>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5"/>
    </row>
    <row r="52" ht="18.95" customHeight="1">
      <c r="A52" t="s" s="80">
        <v>299</v>
      </c>
      <c r="B52" s="88">
        <v>103</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81">
        <f>SUM(C52:AA52)</f>
        <v>0</v>
      </c>
      <c r="AD52" s="81">
        <f>SUMIF(D52:AB52,"x",C52:AA52)</f>
        <v>0</v>
      </c>
      <c r="AE52" s="68">
        <v>180</v>
      </c>
      <c r="AF52" s="81">
        <f>AE52-AC52</f>
        <v>180</v>
      </c>
      <c r="AG52" s="73"/>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5"/>
    </row>
    <row r="53" ht="18.95" customHeight="1">
      <c r="A53" t="s" s="80">
        <v>64</v>
      </c>
      <c r="B53" s="88">
        <v>103</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81">
        <f>SUM(C53:AA53)</f>
        <v>0</v>
      </c>
      <c r="AD53" s="81">
        <f>SUMIF(D53:AB53,"x",C53:AA53)</f>
        <v>0</v>
      </c>
      <c r="AE53" s="68">
        <v>180</v>
      </c>
      <c r="AF53" s="81">
        <f>AE53-AC53</f>
        <v>180</v>
      </c>
      <c r="AG53" s="73"/>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4"/>
      <c r="IV53" s="74"/>
      <c r="IW53" s="74"/>
      <c r="IX53" s="74"/>
      <c r="IY53" s="74"/>
      <c r="IZ53" s="74"/>
      <c r="JA53" s="74"/>
      <c r="JB53" s="74"/>
      <c r="JC53" s="74"/>
      <c r="JD53" s="74"/>
      <c r="JE53" s="74"/>
      <c r="JF53" s="74"/>
      <c r="JG53" s="74"/>
      <c r="JH53" s="74"/>
      <c r="JI53" s="74"/>
      <c r="JJ53" s="74"/>
      <c r="JK53" s="75"/>
    </row>
    <row r="54" ht="18.95" customHeight="1">
      <c r="A54" t="s" s="80">
        <v>151</v>
      </c>
      <c r="B54" s="88">
        <v>103</v>
      </c>
      <c r="C54" s="68"/>
      <c r="D54" s="68"/>
      <c r="E54" s="68"/>
      <c r="F54" s="68"/>
      <c r="G54" s="68"/>
      <c r="H54" s="68"/>
      <c r="I54" s="68"/>
      <c r="J54" s="68"/>
      <c r="K54" s="68"/>
      <c r="L54" s="68"/>
      <c r="M54" s="68"/>
      <c r="N54" s="68"/>
      <c r="O54" s="68"/>
      <c r="P54" s="68"/>
      <c r="Q54" s="68"/>
      <c r="R54" s="68"/>
      <c r="S54" s="68"/>
      <c r="T54" s="68"/>
      <c r="U54" s="68">
        <v>180</v>
      </c>
      <c r="V54" s="68"/>
      <c r="W54" s="68"/>
      <c r="X54" s="68"/>
      <c r="Y54" s="68"/>
      <c r="Z54" s="68"/>
      <c r="AA54" s="68"/>
      <c r="AB54" s="68"/>
      <c r="AC54" s="81">
        <f>SUM(C54:AA54)</f>
        <v>180</v>
      </c>
      <c r="AD54" s="81">
        <f>SUMIF(D54:AB54,"x",C54:AA54)</f>
        <v>0</v>
      </c>
      <c r="AE54" s="68">
        <v>180</v>
      </c>
      <c r="AF54" s="81">
        <f>AE54-AC54</f>
        <v>0</v>
      </c>
      <c r="AG54" s="73"/>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5"/>
    </row>
    <row r="55" ht="18.95" customHeight="1">
      <c r="A55" t="s" s="80">
        <v>63</v>
      </c>
      <c r="B55" s="88">
        <v>103</v>
      </c>
      <c r="C55" s="68"/>
      <c r="D55" s="68"/>
      <c r="E55" s="68"/>
      <c r="F55" s="68"/>
      <c r="G55" s="68">
        <v>180</v>
      </c>
      <c r="H55" t="s" s="72">
        <v>33</v>
      </c>
      <c r="I55" s="68"/>
      <c r="J55" s="68"/>
      <c r="K55" s="68"/>
      <c r="L55" s="68"/>
      <c r="M55" s="68"/>
      <c r="N55" s="68"/>
      <c r="O55" s="68"/>
      <c r="P55" s="68"/>
      <c r="Q55" s="68"/>
      <c r="R55" s="68"/>
      <c r="S55" s="68"/>
      <c r="T55" s="68"/>
      <c r="U55" s="68"/>
      <c r="V55" s="68"/>
      <c r="W55" s="68"/>
      <c r="X55" s="68"/>
      <c r="Y55" s="68"/>
      <c r="Z55" s="68"/>
      <c r="AA55" s="68"/>
      <c r="AB55" s="68"/>
      <c r="AC55" s="81">
        <f>SUM(C55:AA55)</f>
        <v>180</v>
      </c>
      <c r="AD55" s="81">
        <f>SUMIF(D55:AB55,"x",C55:AA55)</f>
        <v>180</v>
      </c>
      <c r="AE55" s="68">
        <v>180</v>
      </c>
      <c r="AF55" s="81">
        <f>AE55-AC55</f>
        <v>0</v>
      </c>
      <c r="AG55" s="73"/>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5"/>
    </row>
    <row r="56" ht="18.95" customHeight="1">
      <c r="A56" t="s" s="80">
        <v>300</v>
      </c>
      <c r="B56" s="88">
        <v>103</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81">
        <f>SUM(C56:AA56)</f>
        <v>0</v>
      </c>
      <c r="AD56" s="81">
        <f>SUMIF(D56:AB56,"x",C56:AA56)</f>
        <v>0</v>
      </c>
      <c r="AE56" s="68">
        <v>180</v>
      </c>
      <c r="AF56" s="81">
        <f>AE56-AC56</f>
        <v>180</v>
      </c>
      <c r="AG56" s="73"/>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5"/>
    </row>
    <row r="57" ht="18.95" customHeight="1">
      <c r="A57" t="s" s="80">
        <v>145</v>
      </c>
      <c r="B57" s="88">
        <v>103</v>
      </c>
      <c r="C57" s="68"/>
      <c r="D57" s="119"/>
      <c r="E57" s="68"/>
      <c r="F57" s="119"/>
      <c r="G57" s="68"/>
      <c r="H57" s="119"/>
      <c r="I57" s="68"/>
      <c r="J57" s="119"/>
      <c r="K57" s="68"/>
      <c r="L57" s="119"/>
      <c r="M57" s="68"/>
      <c r="N57" s="119"/>
      <c r="O57" s="68"/>
      <c r="P57" s="119"/>
      <c r="Q57" s="68"/>
      <c r="R57" s="119"/>
      <c r="S57" s="68"/>
      <c r="T57" s="119"/>
      <c r="U57" s="68">
        <v>180</v>
      </c>
      <c r="V57" s="119"/>
      <c r="W57" s="68"/>
      <c r="X57" s="68"/>
      <c r="Y57" s="68"/>
      <c r="Z57" s="119"/>
      <c r="AA57" s="68"/>
      <c r="AB57" s="119"/>
      <c r="AC57" s="81">
        <f>SUM(C57:AA57)</f>
        <v>180</v>
      </c>
      <c r="AD57" s="81">
        <f>SUMIF(D57:AB57,"x",C57:AA57)</f>
        <v>0</v>
      </c>
      <c r="AE57" s="68">
        <v>180</v>
      </c>
      <c r="AF57" s="81">
        <f>AE57-AC57</f>
        <v>0</v>
      </c>
      <c r="AG57" s="73"/>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5"/>
    </row>
    <row r="58" ht="18.95" customHeight="1">
      <c r="A58" t="s" s="80">
        <v>301</v>
      </c>
      <c r="B58" s="88">
        <v>103</v>
      </c>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81">
        <f>SUM(C58:AA58)</f>
        <v>0</v>
      </c>
      <c r="AD58" s="81">
        <f>SUMIF(D58:AB58,"x",C58:AA58)</f>
        <v>0</v>
      </c>
      <c r="AE58" s="68">
        <v>180</v>
      </c>
      <c r="AF58" s="81">
        <f>AE58-AC58</f>
        <v>180</v>
      </c>
      <c r="AG58" s="73"/>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5"/>
    </row>
    <row r="59" ht="18.95" customHeight="1">
      <c r="A59" t="s" s="80">
        <v>302</v>
      </c>
      <c r="B59" s="88">
        <v>103</v>
      </c>
      <c r="C59" s="68"/>
      <c r="D59" s="68"/>
      <c r="E59" s="68"/>
      <c r="F59" s="68"/>
      <c r="G59" s="68"/>
      <c r="H59" s="68"/>
      <c r="I59" s="68">
        <v>117.09</v>
      </c>
      <c r="J59" t="s" s="72">
        <v>33</v>
      </c>
      <c r="K59" s="68"/>
      <c r="L59" s="68"/>
      <c r="M59" s="68"/>
      <c r="N59" s="68"/>
      <c r="O59" s="68"/>
      <c r="P59" s="68"/>
      <c r="Q59" s="68"/>
      <c r="R59" s="68"/>
      <c r="S59" s="68"/>
      <c r="T59" s="68"/>
      <c r="U59" s="68"/>
      <c r="V59" s="68"/>
      <c r="W59" s="68"/>
      <c r="X59" s="68"/>
      <c r="Y59" s="68"/>
      <c r="Z59" s="68"/>
      <c r="AA59" s="68"/>
      <c r="AB59" s="68"/>
      <c r="AC59" s="81">
        <f>SUM(C59:AA59)</f>
        <v>117.09</v>
      </c>
      <c r="AD59" s="81">
        <f>SUMIF(D59:AB59,"x",C59:AA59)</f>
        <v>117.09</v>
      </c>
      <c r="AE59" s="68">
        <v>180</v>
      </c>
      <c r="AF59" s="81">
        <f>AE59-AC59</f>
        <v>62.91</v>
      </c>
      <c r="AG59" s="73"/>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5"/>
    </row>
    <row r="60" ht="18.95" customHeight="1">
      <c r="A60" t="s" s="80">
        <v>303</v>
      </c>
      <c r="B60" s="88">
        <v>103</v>
      </c>
      <c r="C60" s="68"/>
      <c r="D60" s="68"/>
      <c r="E60" s="68"/>
      <c r="F60" s="68"/>
      <c r="G60" s="68"/>
      <c r="H60" s="68"/>
      <c r="I60" s="68"/>
      <c r="J60" s="68"/>
      <c r="K60" s="68"/>
      <c r="L60" s="68"/>
      <c r="M60" s="68"/>
      <c r="N60" s="68"/>
      <c r="O60" s="68"/>
      <c r="P60" s="68"/>
      <c r="Q60" s="68"/>
      <c r="R60" s="68"/>
      <c r="S60" s="68"/>
      <c r="T60" s="68"/>
      <c r="U60" s="68">
        <v>147.05</v>
      </c>
      <c r="V60" s="68"/>
      <c r="W60" s="68"/>
      <c r="X60" s="68"/>
      <c r="Y60" s="68"/>
      <c r="Z60" s="68"/>
      <c r="AA60" s="68"/>
      <c r="AB60" s="68"/>
      <c r="AC60" s="81">
        <f>SUM(C60:AA60)</f>
        <v>147.05</v>
      </c>
      <c r="AD60" s="81">
        <f>SUMIF(D60:AB60,"x",C60:AA60)</f>
        <v>0</v>
      </c>
      <c r="AE60" s="68">
        <v>180</v>
      </c>
      <c r="AF60" s="81">
        <f>AE60-AC60</f>
        <v>32.95</v>
      </c>
      <c r="AG60" s="73"/>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5"/>
    </row>
    <row r="61" ht="18.95" customHeight="1">
      <c r="A61" t="s" s="80">
        <v>304</v>
      </c>
      <c r="B61" s="88">
        <v>103</v>
      </c>
      <c r="C61" s="68"/>
      <c r="D61" s="68"/>
      <c r="E61" s="68"/>
      <c r="F61" s="68"/>
      <c r="G61" s="68"/>
      <c r="H61" s="68"/>
      <c r="I61" s="68">
        <v>59.94</v>
      </c>
      <c r="J61" t="s" s="72">
        <v>33</v>
      </c>
      <c r="K61" s="68"/>
      <c r="L61" s="68"/>
      <c r="M61" s="68"/>
      <c r="N61" s="68"/>
      <c r="O61" s="68"/>
      <c r="P61" s="68"/>
      <c r="Q61" s="68"/>
      <c r="R61" s="68"/>
      <c r="S61" s="68"/>
      <c r="T61" s="68"/>
      <c r="U61" s="68"/>
      <c r="V61" s="68"/>
      <c r="W61" s="68"/>
      <c r="X61" s="68"/>
      <c r="Y61" s="68"/>
      <c r="Z61" s="68"/>
      <c r="AA61" s="68"/>
      <c r="AB61" s="68"/>
      <c r="AC61" s="81">
        <f>SUM(C61:AA61)</f>
        <v>59.94</v>
      </c>
      <c r="AD61" s="81">
        <f>SUMIF(D61:AB61,"x",C61:AA61)</f>
        <v>59.94</v>
      </c>
      <c r="AE61" s="68">
        <v>180</v>
      </c>
      <c r="AF61" s="81">
        <f>AE61-AC61</f>
        <v>120.06</v>
      </c>
      <c r="AG61" s="73"/>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5"/>
    </row>
    <row r="62" ht="18.95" customHeight="1">
      <c r="A62" t="s" s="80">
        <v>305</v>
      </c>
      <c r="B62" s="88">
        <v>103</v>
      </c>
      <c r="C62" s="68"/>
      <c r="D62" s="68"/>
      <c r="E62" s="68">
        <v>66.76000000000001</v>
      </c>
      <c r="F62" t="s" s="72">
        <v>33</v>
      </c>
      <c r="G62" s="68"/>
      <c r="H62" s="68"/>
      <c r="I62" s="68"/>
      <c r="J62" s="68"/>
      <c r="K62" s="68"/>
      <c r="L62" s="68"/>
      <c r="M62" s="68">
        <v>48.74</v>
      </c>
      <c r="N62" t="s" s="72">
        <v>33</v>
      </c>
      <c r="O62" s="68">
        <v>33.99</v>
      </c>
      <c r="P62" t="s" s="72">
        <v>33</v>
      </c>
      <c r="Q62" s="68"/>
      <c r="R62" s="68"/>
      <c r="S62" s="68">
        <v>39.51</v>
      </c>
      <c r="T62" s="68"/>
      <c r="U62" s="68"/>
      <c r="V62" s="68"/>
      <c r="W62" s="68"/>
      <c r="X62" s="68"/>
      <c r="Y62" s="68"/>
      <c r="Z62" s="68"/>
      <c r="AA62" s="68"/>
      <c r="AB62" s="68"/>
      <c r="AC62" s="81"/>
      <c r="AD62" s="81"/>
      <c r="AE62" s="68"/>
      <c r="AF62" s="81"/>
      <c r="AG62" s="73"/>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5"/>
    </row>
    <row r="63" ht="18.95" customHeight="1">
      <c r="A63" s="67"/>
      <c r="B63" s="67"/>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81"/>
      <c r="AD63" s="81"/>
      <c r="AE63" s="68"/>
      <c r="AF63" s="81"/>
      <c r="AG63" s="73"/>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5"/>
    </row>
    <row r="64" ht="18.95" customHeight="1">
      <c r="A64" t="s" s="41">
        <v>306</v>
      </c>
      <c r="B64" s="89"/>
      <c r="C64" s="81"/>
      <c r="D64" s="81"/>
      <c r="E64" s="81">
        <f>SUM(E52:E62)</f>
        <v>66.76000000000001</v>
      </c>
      <c r="F64" t="s" s="110">
        <v>33</v>
      </c>
      <c r="G64" s="81">
        <f>SUM(G52:G61)</f>
        <v>180</v>
      </c>
      <c r="H64" t="s" s="110">
        <v>33</v>
      </c>
      <c r="I64" s="81">
        <f>SUM(I52:I61)</f>
        <v>177.03</v>
      </c>
      <c r="J64" t="s" s="110">
        <v>33</v>
      </c>
      <c r="K64" s="81">
        <f>SUM(K52:K61)</f>
        <v>0</v>
      </c>
      <c r="L64" s="81"/>
      <c r="M64" s="81">
        <f>SUM(M52:M63)</f>
        <v>48.74</v>
      </c>
      <c r="N64" t="s" s="110">
        <v>33</v>
      </c>
      <c r="O64" s="81">
        <f>SUM(O52:O63)</f>
        <v>33.99</v>
      </c>
      <c r="P64" t="s" s="110">
        <v>107</v>
      </c>
      <c r="Q64" s="81">
        <f>SUM(Q52:Q61)</f>
        <v>0</v>
      </c>
      <c r="R64" s="81"/>
      <c r="S64" s="81">
        <f>SUM(S52:S61)</f>
        <v>0</v>
      </c>
      <c r="T64" s="81"/>
      <c r="U64" s="81">
        <f>SUM(U52:U61)</f>
        <v>507.05</v>
      </c>
      <c r="V64" s="81"/>
      <c r="W64" s="81">
        <f>SUM(W52:W61)</f>
        <v>0</v>
      </c>
      <c r="X64" s="81"/>
      <c r="Y64" s="81">
        <f>SUM(Y52:Y61)</f>
        <v>0</v>
      </c>
      <c r="Z64" s="81"/>
      <c r="AA64" s="81">
        <f>SUM(AA52:AA61)</f>
        <v>0</v>
      </c>
      <c r="AB64" s="81"/>
      <c r="AC64" s="81">
        <f>SUM(AC52:AC62)</f>
        <v>864.08</v>
      </c>
      <c r="AD64" s="81">
        <f>SUM(AD52:AD61)</f>
        <v>357.03</v>
      </c>
      <c r="AE64" s="81">
        <f>SUM(AE52:AE61)</f>
        <v>1800</v>
      </c>
      <c r="AF64" s="81">
        <f>SUM(AF52:AF61)</f>
        <v>935.92</v>
      </c>
      <c r="AG64" s="73"/>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5"/>
    </row>
    <row r="65" ht="18.95" customHeight="1">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5"/>
    </row>
    <row r="66" ht="21.95" customHeight="1">
      <c r="A66" t="s" s="113">
        <v>307</v>
      </c>
      <c r="B66" s="92"/>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73"/>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5"/>
    </row>
    <row r="67" ht="18.95" customHeight="1">
      <c r="A67" s="42"/>
      <c r="B67" s="42"/>
      <c r="C67" t="s" s="93">
        <v>261</v>
      </c>
      <c r="D67" s="109"/>
      <c r="E67" t="s" s="93">
        <v>262</v>
      </c>
      <c r="F67" s="109"/>
      <c r="G67" t="s" s="93">
        <v>263</v>
      </c>
      <c r="H67" s="109"/>
      <c r="I67" t="s" s="93">
        <v>264</v>
      </c>
      <c r="J67" s="109"/>
      <c r="K67" t="s" s="93">
        <v>265</v>
      </c>
      <c r="L67" s="109"/>
      <c r="M67" t="s" s="93">
        <v>266</v>
      </c>
      <c r="N67" s="109"/>
      <c r="O67" t="s" s="93">
        <v>267</v>
      </c>
      <c r="P67" s="109"/>
      <c r="Q67" t="s" s="93">
        <v>268</v>
      </c>
      <c r="R67" s="109"/>
      <c r="S67" t="s" s="93">
        <v>269</v>
      </c>
      <c r="T67" s="109"/>
      <c r="U67" t="s" s="93">
        <v>270</v>
      </c>
      <c r="V67" s="109"/>
      <c r="W67" t="s" s="93">
        <v>271</v>
      </c>
      <c r="X67" s="109"/>
      <c r="Y67" t="s" s="93">
        <v>272</v>
      </c>
      <c r="Z67" s="109"/>
      <c r="AA67" t="s" s="93">
        <v>261</v>
      </c>
      <c r="AB67" s="109"/>
      <c r="AC67" t="s" s="93">
        <v>194</v>
      </c>
      <c r="AD67" t="s" s="93">
        <v>273</v>
      </c>
      <c r="AE67" t="s" s="93">
        <v>277</v>
      </c>
      <c r="AF67" t="s" s="93">
        <v>278</v>
      </c>
      <c r="AG67" s="73"/>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5"/>
    </row>
    <row r="68" ht="18.95" customHeight="1">
      <c r="A68" t="s" s="80">
        <v>308</v>
      </c>
      <c r="B68" s="88">
        <v>104</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81">
        <f>SUM(C68:AA68)</f>
        <v>0</v>
      </c>
      <c r="AD68" s="81">
        <f>SUMIF(D68:AB68,"x",C68:AA68)</f>
        <v>0</v>
      </c>
      <c r="AE68" s="81"/>
      <c r="AF68" s="81"/>
      <c r="AG68" s="73"/>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5"/>
    </row>
    <row r="69" ht="18.95" customHeight="1">
      <c r="A69" t="s" s="80">
        <v>309</v>
      </c>
      <c r="B69" s="88">
        <v>104</v>
      </c>
      <c r="C69" s="68"/>
      <c r="D69" s="68"/>
      <c r="E69" s="68"/>
      <c r="F69" s="68"/>
      <c r="G69" s="68"/>
      <c r="H69" s="68"/>
      <c r="I69" s="68"/>
      <c r="J69" s="68"/>
      <c r="K69" s="68"/>
      <c r="L69" s="68"/>
      <c r="M69" s="68"/>
      <c r="N69" s="68"/>
      <c r="O69" s="68"/>
      <c r="P69" s="68"/>
      <c r="Q69" s="68"/>
      <c r="R69" s="68"/>
      <c r="S69" s="68"/>
      <c r="T69" s="68"/>
      <c r="U69" s="68">
        <v>155.08</v>
      </c>
      <c r="V69" s="68"/>
      <c r="W69" s="68"/>
      <c r="X69" s="68"/>
      <c r="Y69" s="68"/>
      <c r="Z69" s="68"/>
      <c r="AA69" s="68"/>
      <c r="AB69" s="68"/>
      <c r="AC69" s="81">
        <f>SUM(C69:AA69)</f>
        <v>155.08</v>
      </c>
      <c r="AD69" s="81">
        <f>SUMIF(D69:AB69,"x",C69:AA69)</f>
        <v>0</v>
      </c>
      <c r="AE69" s="81"/>
      <c r="AF69" s="81"/>
      <c r="AG69" s="73"/>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5"/>
    </row>
    <row r="70" ht="18.95" customHeight="1">
      <c r="A70" t="s" s="41">
        <v>194</v>
      </c>
      <c r="B70" s="89"/>
      <c r="C70" s="81"/>
      <c r="D70" s="81"/>
      <c r="E70" s="81">
        <f>SUM(E68:E69)</f>
        <v>0</v>
      </c>
      <c r="F70" s="81"/>
      <c r="G70" s="81">
        <f>SUM(G68:G69)</f>
        <v>0</v>
      </c>
      <c r="H70" s="81"/>
      <c r="I70" s="81">
        <f>SUM(I68:I69)</f>
        <v>0</v>
      </c>
      <c r="J70" s="81"/>
      <c r="K70" s="81">
        <f>SUM(K68:K69)</f>
        <v>0</v>
      </c>
      <c r="L70" s="81"/>
      <c r="M70" s="81">
        <f>SUM(M68:M69)</f>
        <v>0</v>
      </c>
      <c r="N70" s="81"/>
      <c r="O70" s="81">
        <f>SUM(O68:O69)</f>
        <v>0</v>
      </c>
      <c r="P70" s="81"/>
      <c r="Q70" s="81">
        <f>SUM(Q68:Q69)</f>
        <v>0</v>
      </c>
      <c r="R70" s="81"/>
      <c r="S70" s="81">
        <f>SUM(S68:S69)</f>
        <v>0</v>
      </c>
      <c r="T70" s="81"/>
      <c r="U70" s="81">
        <f>SUM(U68:U69)</f>
        <v>155.08</v>
      </c>
      <c r="V70" s="81"/>
      <c r="W70" s="81">
        <f>SUM(W68:W69)</f>
        <v>0</v>
      </c>
      <c r="X70" s="81"/>
      <c r="Y70" s="81">
        <f>SUM(Y68:Y69)</f>
        <v>0</v>
      </c>
      <c r="Z70" s="81"/>
      <c r="AA70" s="81">
        <f>SUM(AA68:AA69)</f>
        <v>0</v>
      </c>
      <c r="AB70" s="81"/>
      <c r="AC70" s="81">
        <f>SUM(AC68:AC69)</f>
        <v>155.08</v>
      </c>
      <c r="AD70" s="81">
        <f>SUM(AD68:AD69)</f>
        <v>0</v>
      </c>
      <c r="AE70" s="81">
        <f>AE7</f>
        <v>450</v>
      </c>
      <c r="AF70" s="81">
        <f>AE70-AC70</f>
        <v>294.92</v>
      </c>
      <c r="AG70" s="73"/>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5"/>
    </row>
    <row r="71" ht="18.95" customHeight="1">
      <c r="A71" t="s" s="80">
        <v>310</v>
      </c>
      <c r="B71" s="88">
        <v>105</v>
      </c>
      <c r="C71" s="68"/>
      <c r="D71" s="68"/>
      <c r="E71" s="68"/>
      <c r="F71" s="68"/>
      <c r="G71" s="68"/>
      <c r="H71" s="68"/>
      <c r="I71" s="68"/>
      <c r="J71" s="68"/>
      <c r="K71" s="68"/>
      <c r="L71" s="68"/>
      <c r="M71" s="68"/>
      <c r="N71" s="68"/>
      <c r="O71" s="68"/>
      <c r="P71" s="68"/>
      <c r="Q71" s="68"/>
      <c r="R71" s="68"/>
      <c r="S71" s="68"/>
      <c r="T71" s="68"/>
      <c r="U71" s="68">
        <v>755</v>
      </c>
      <c r="V71" s="68"/>
      <c r="W71" s="68"/>
      <c r="X71" s="68"/>
      <c r="Y71" s="68"/>
      <c r="Z71" s="68"/>
      <c r="AA71" s="68"/>
      <c r="AB71" s="68"/>
      <c r="AC71" s="81">
        <f>SUM(C71:AA71)</f>
        <v>755</v>
      </c>
      <c r="AD71" s="81">
        <f>SUMIF(D71:AB71,"x",C71:AA71)</f>
        <v>0</v>
      </c>
      <c r="AE71" s="81"/>
      <c r="AF71" s="81"/>
      <c r="AG71" s="73"/>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5"/>
    </row>
    <row r="72" ht="18.95" customHeight="1">
      <c r="A72" t="s" s="80">
        <v>311</v>
      </c>
      <c r="B72" s="88">
        <v>105</v>
      </c>
      <c r="C72" s="68"/>
      <c r="D72" s="68"/>
      <c r="E72" s="68"/>
      <c r="F72" s="68"/>
      <c r="G72" s="68"/>
      <c r="H72" s="68"/>
      <c r="I72" s="68"/>
      <c r="J72" s="68"/>
      <c r="K72" s="68"/>
      <c r="L72" s="68"/>
      <c r="M72" s="68"/>
      <c r="N72" s="68"/>
      <c r="O72" s="68"/>
      <c r="P72" s="68"/>
      <c r="Q72" s="68"/>
      <c r="R72" s="68"/>
      <c r="S72" s="68"/>
      <c r="T72" s="68"/>
      <c r="U72" s="68">
        <v>680.28</v>
      </c>
      <c r="V72" s="68"/>
      <c r="W72" s="68"/>
      <c r="X72" s="68"/>
      <c r="Y72" s="68"/>
      <c r="Z72" s="68"/>
      <c r="AA72" s="68"/>
      <c r="AB72" s="68"/>
      <c r="AC72" s="81">
        <f>SUM(C72:AA72)</f>
        <v>680.28</v>
      </c>
      <c r="AD72" s="81">
        <f>SUMIF(D72:AB72,"x",C72:AA72)</f>
        <v>0</v>
      </c>
      <c r="AE72" s="81"/>
      <c r="AF72" s="81"/>
      <c r="AG72" s="73"/>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5"/>
    </row>
    <row r="73" ht="18.95" customHeight="1">
      <c r="A73" t="s" s="41">
        <v>194</v>
      </c>
      <c r="B73" s="89"/>
      <c r="C73" s="81">
        <f>SUM(C71:C72)</f>
        <v>0</v>
      </c>
      <c r="D73" s="81"/>
      <c r="E73" s="81">
        <f>SUM(E71:E72)</f>
        <v>0</v>
      </c>
      <c r="F73" s="81"/>
      <c r="G73" s="81">
        <f>SUM(G71:G72)</f>
        <v>0</v>
      </c>
      <c r="H73" s="81"/>
      <c r="I73" s="81">
        <f>SUM(I71:I72)</f>
        <v>0</v>
      </c>
      <c r="J73" s="81"/>
      <c r="K73" s="81">
        <f>SUM(K71:K72)</f>
        <v>0</v>
      </c>
      <c r="L73" s="81"/>
      <c r="M73" s="81">
        <f>SUM(M71:M72)</f>
        <v>0</v>
      </c>
      <c r="N73" s="81"/>
      <c r="O73" s="81">
        <f>SUM(O71:O72)</f>
        <v>0</v>
      </c>
      <c r="P73" s="81"/>
      <c r="Q73" s="81">
        <f>SUM(Q71:Q72)</f>
        <v>0</v>
      </c>
      <c r="R73" s="81"/>
      <c r="S73" s="81">
        <f>SUM(S71:S72)</f>
        <v>0</v>
      </c>
      <c r="T73" s="81"/>
      <c r="U73" s="81">
        <f>SUM(U71:U72)</f>
        <v>1435.28</v>
      </c>
      <c r="V73" s="81"/>
      <c r="W73" s="81">
        <f>SUM(W71:W72)</f>
        <v>0</v>
      </c>
      <c r="X73" s="81"/>
      <c r="Y73" s="81">
        <f>SUM(Y71:Y72)</f>
        <v>0</v>
      </c>
      <c r="Z73" s="81"/>
      <c r="AA73" s="81">
        <f>SUM(AA71:AA72)</f>
        <v>0</v>
      </c>
      <c r="AB73" s="81"/>
      <c r="AC73" s="81">
        <f>SUM(AC71:AC72)</f>
        <v>1435.28</v>
      </c>
      <c r="AD73" s="81">
        <f>SUM(AD71:AD72)</f>
        <v>0</v>
      </c>
      <c r="AE73" s="81">
        <f>AE8</f>
        <v>1800</v>
      </c>
      <c r="AF73" s="81">
        <f>AE73-AC73</f>
        <v>364.72</v>
      </c>
      <c r="AG73" s="73"/>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5"/>
    </row>
    <row r="74" ht="18.95" customHeight="1">
      <c r="A74" t="s" s="80">
        <v>312</v>
      </c>
      <c r="B74" s="88">
        <v>106</v>
      </c>
      <c r="C74" s="68"/>
      <c r="D74" s="68"/>
      <c r="E74" s="68"/>
      <c r="F74" s="68"/>
      <c r="G74" s="68"/>
      <c r="H74" s="68"/>
      <c r="I74" s="68"/>
      <c r="J74" s="68"/>
      <c r="K74" s="68">
        <v>492</v>
      </c>
      <c r="L74" t="s" s="72">
        <v>33</v>
      </c>
      <c r="M74" s="68"/>
      <c r="N74" s="68"/>
      <c r="O74" s="68"/>
      <c r="P74" s="68"/>
      <c r="Q74" s="68"/>
      <c r="R74" s="68"/>
      <c r="S74" s="68"/>
      <c r="T74" s="68"/>
      <c r="U74" s="68"/>
      <c r="V74" s="68"/>
      <c r="W74" s="68"/>
      <c r="X74" s="68"/>
      <c r="Y74" s="68"/>
      <c r="Z74" s="68"/>
      <c r="AA74" s="68"/>
      <c r="AB74" s="68"/>
      <c r="AC74" s="81">
        <f>SUM(C74:AA74)</f>
        <v>492</v>
      </c>
      <c r="AD74" s="81">
        <f>SUMIF(D74:AB74,"x",C74:AA74)</f>
        <v>492</v>
      </c>
      <c r="AE74" s="81"/>
      <c r="AF74" s="81"/>
      <c r="AG74" s="73"/>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5"/>
    </row>
    <row r="75" ht="18.95" customHeight="1">
      <c r="A75" t="s" s="80">
        <v>313</v>
      </c>
      <c r="B75" s="88">
        <v>106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81">
        <f>SUM(C75:AA75)</f>
        <v>0</v>
      </c>
      <c r="AD75" s="81">
        <f>SUMIF(D75:AB75,"x",C75:AA75)</f>
        <v>0</v>
      </c>
      <c r="AE75" s="81"/>
      <c r="AF75" s="81"/>
      <c r="AG75" s="73"/>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5"/>
    </row>
    <row r="76" ht="18.95" customHeight="1">
      <c r="A76" t="s" s="41">
        <v>194</v>
      </c>
      <c r="B76" s="89"/>
      <c r="C76" s="81">
        <f>SUM(C74:C75)</f>
        <v>0</v>
      </c>
      <c r="D76" s="81"/>
      <c r="E76" s="81">
        <f>SUM(E74:E75)</f>
        <v>0</v>
      </c>
      <c r="F76" s="81"/>
      <c r="G76" s="81">
        <f>SUM(G74:G75)</f>
        <v>0</v>
      </c>
      <c r="H76" s="81"/>
      <c r="I76" s="81">
        <f>SUM(I74:I75)</f>
        <v>0</v>
      </c>
      <c r="J76" s="81"/>
      <c r="K76" s="81">
        <f>SUM(K74:K75)</f>
        <v>492</v>
      </c>
      <c r="L76" t="s" s="110">
        <v>33</v>
      </c>
      <c r="M76" s="81">
        <f>SUM(M74:M75)</f>
        <v>0</v>
      </c>
      <c r="N76" s="81"/>
      <c r="O76" s="81">
        <f>SUM(O74:O75)</f>
        <v>0</v>
      </c>
      <c r="P76" s="81"/>
      <c r="Q76" s="81">
        <f>SUM(Q74:Q75)</f>
        <v>0</v>
      </c>
      <c r="R76" s="81"/>
      <c r="S76" s="81">
        <f>SUM(S74:S75)</f>
        <v>0</v>
      </c>
      <c r="T76" s="81"/>
      <c r="U76" s="81">
        <f>SUM(U74:U75)</f>
        <v>0</v>
      </c>
      <c r="V76" s="81"/>
      <c r="W76" s="81">
        <f>SUM(W74:W75)</f>
        <v>0</v>
      </c>
      <c r="X76" s="81"/>
      <c r="Y76" s="81">
        <f>SUM(Y74:Y75)</f>
        <v>0</v>
      </c>
      <c r="Z76" s="81"/>
      <c r="AA76" s="81">
        <f>SUM(AA74:AA75)</f>
        <v>0</v>
      </c>
      <c r="AB76" s="81"/>
      <c r="AC76" s="81">
        <f>SUM(AC74:AC75)</f>
        <v>492</v>
      </c>
      <c r="AD76" s="81">
        <f>SUM(AD74:AD75)</f>
        <v>492</v>
      </c>
      <c r="AE76" s="81">
        <f>AE9</f>
        <v>1890</v>
      </c>
      <c r="AF76" s="81">
        <f>AE76-AC76</f>
        <v>1398</v>
      </c>
      <c r="AG76" s="73"/>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5"/>
    </row>
    <row r="77" ht="19.7" customHeight="1">
      <c r="A77" s="128"/>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c r="EN77" s="105"/>
      <c r="EO77" s="105"/>
      <c r="EP77" s="105"/>
      <c r="EQ77" s="105"/>
      <c r="ER77" s="105"/>
      <c r="ES77" s="105"/>
      <c r="ET77" s="105"/>
      <c r="EU77" s="105"/>
      <c r="EV77" s="105"/>
      <c r="EW77" s="105"/>
      <c r="EX77" s="105"/>
      <c r="EY77" s="105"/>
      <c r="EZ77" s="105"/>
      <c r="FA77" s="105"/>
      <c r="FB77" s="105"/>
      <c r="FC77" s="105"/>
      <c r="FD77" s="105"/>
      <c r="FE77" s="105"/>
      <c r="FF77" s="105"/>
      <c r="FG77" s="105"/>
      <c r="FH77" s="105"/>
      <c r="FI77" s="105"/>
      <c r="FJ77" s="105"/>
      <c r="FK77" s="105"/>
      <c r="FL77" s="105"/>
      <c r="FM77" s="105"/>
      <c r="FN77" s="105"/>
      <c r="FO77" s="105"/>
      <c r="FP77" s="105"/>
      <c r="FQ77" s="105"/>
      <c r="FR77" s="105"/>
      <c r="FS77" s="105"/>
      <c r="FT77" s="105"/>
      <c r="FU77" s="105"/>
      <c r="FV77" s="105"/>
      <c r="FW77" s="105"/>
      <c r="FX77" s="105"/>
      <c r="FY77" s="105"/>
      <c r="FZ77" s="105"/>
      <c r="GA77" s="105"/>
      <c r="GB77" s="105"/>
      <c r="GC77" s="105"/>
      <c r="GD77" s="105"/>
      <c r="GE77" s="105"/>
      <c r="GF77" s="105"/>
      <c r="GG77" s="105"/>
      <c r="GH77" s="105"/>
      <c r="GI77" s="105"/>
      <c r="GJ77" s="105"/>
      <c r="GK77" s="105"/>
      <c r="GL77" s="105"/>
      <c r="GM77" s="105"/>
      <c r="GN77" s="105"/>
      <c r="GO77" s="105"/>
      <c r="GP77" s="105"/>
      <c r="GQ77" s="105"/>
      <c r="GR77" s="105"/>
      <c r="GS77" s="105"/>
      <c r="GT77" s="105"/>
      <c r="GU77" s="105"/>
      <c r="GV77" s="105"/>
      <c r="GW77" s="105"/>
      <c r="GX77" s="105"/>
      <c r="GY77" s="105"/>
      <c r="GZ77" s="105"/>
      <c r="HA77" s="105"/>
      <c r="HB77" s="105"/>
      <c r="HC77" s="105"/>
      <c r="HD77" s="105"/>
      <c r="HE77" s="105"/>
      <c r="HF77" s="105"/>
      <c r="HG77" s="105"/>
      <c r="HH77" s="105"/>
      <c r="HI77" s="105"/>
      <c r="HJ77" s="105"/>
      <c r="HK77" s="105"/>
      <c r="HL77" s="105"/>
      <c r="HM77" s="105"/>
      <c r="HN77" s="105"/>
      <c r="HO77" s="105"/>
      <c r="HP77" s="105"/>
      <c r="HQ77" s="105"/>
      <c r="HR77" s="105"/>
      <c r="HS77" s="105"/>
      <c r="HT77" s="105"/>
      <c r="HU77" s="105"/>
      <c r="HV77" s="105"/>
      <c r="HW77" s="105"/>
      <c r="HX77" s="105"/>
      <c r="HY77" s="105"/>
      <c r="HZ77" s="105"/>
      <c r="IA77" s="105"/>
      <c r="IB77" s="105"/>
      <c r="IC77" s="105"/>
      <c r="ID77" s="105"/>
      <c r="IE77" s="105"/>
      <c r="IF77" s="105"/>
      <c r="IG77" s="105"/>
      <c r="IH77" s="105"/>
      <c r="II77" s="105"/>
      <c r="IJ77" s="105"/>
      <c r="IK77" s="105"/>
      <c r="IL77" s="105"/>
      <c r="IM77" s="105"/>
      <c r="IN77" s="105"/>
      <c r="IO77" s="105"/>
      <c r="IP77" s="105"/>
      <c r="IQ77" s="105"/>
      <c r="IR77" s="105"/>
      <c r="IS77" s="105"/>
      <c r="IT77" s="105"/>
      <c r="IU77" s="105"/>
      <c r="IV77" s="105"/>
      <c r="IW77" s="105"/>
      <c r="IX77" s="105"/>
      <c r="IY77" s="105"/>
      <c r="IZ77" s="105"/>
      <c r="JA77" s="105"/>
      <c r="JB77" s="105"/>
      <c r="JC77" s="105"/>
      <c r="JD77" s="105"/>
      <c r="JE77" s="105"/>
      <c r="JF77" s="105"/>
      <c r="JG77" s="105"/>
      <c r="JH77" s="105"/>
      <c r="JI77" s="105"/>
      <c r="JJ77" s="105"/>
      <c r="JK77" s="106"/>
    </row>
  </sheetData>
  <conditionalFormatting sqref="AF1:AF48 AF50:AF77">
    <cfRule type="cellIs" dxfId="2" priority="1" operator="lessThan" stopIfTrue="1">
      <formula>0</formula>
    </cfRule>
  </conditionalFormatting>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JK67"/>
  <sheetViews>
    <sheetView workbookViewId="0" showGridLines="0" defaultGridColor="1"/>
  </sheetViews>
  <sheetFormatPr defaultColWidth="10.3333" defaultRowHeight="19.7" customHeight="1" outlineLevelRow="0" outlineLevelCol="0"/>
  <cols>
    <col min="1" max="1" width="32.3516" style="130" customWidth="1"/>
    <col min="2" max="2" width="5.85156" style="130" customWidth="1"/>
    <col min="3" max="3" width="12" style="130" customWidth="1"/>
    <col min="4" max="4" width="2.67188" style="130" customWidth="1"/>
    <col min="5" max="5" width="10.6719" style="130" customWidth="1"/>
    <col min="6" max="6" width="2.67188" style="130" customWidth="1"/>
    <col min="7" max="7" width="12.3516" style="130" customWidth="1"/>
    <col min="8" max="8" width="2.67188" style="130" customWidth="1"/>
    <col min="9" max="9" width="11.8516" style="130" customWidth="1"/>
    <col min="10" max="10" width="2.67188" style="130" customWidth="1"/>
    <col min="11" max="11" width="10.6719" style="130" customWidth="1"/>
    <col min="12" max="12" width="2.67188" style="130" customWidth="1"/>
    <col min="13" max="13" width="11.8516" style="130" customWidth="1"/>
    <col min="14" max="14" width="2.67188" style="130" customWidth="1"/>
    <col min="15" max="15" width="10.6719" style="130" customWidth="1"/>
    <col min="16" max="16" width="2.67188" style="130" customWidth="1"/>
    <col min="17" max="17" width="12" style="130" customWidth="1"/>
    <col min="18" max="18" width="2.67188" style="130" customWidth="1"/>
    <col min="19" max="19" width="12.8516" style="130" customWidth="1"/>
    <col min="20" max="20" width="2.67188" style="130" customWidth="1"/>
    <col min="21" max="21" width="12.1719" style="130" customWidth="1"/>
    <col min="22" max="22" width="2.67188" style="130" customWidth="1"/>
    <col min="23" max="23" width="12.1719" style="130" customWidth="1"/>
    <col min="24" max="24" width="2.67188" style="130" customWidth="1"/>
    <col min="25" max="25" width="10.6719" style="130" customWidth="1"/>
    <col min="26" max="26" width="2.67188" style="130" customWidth="1"/>
    <col min="27" max="27" width="10.6719" style="130" customWidth="1"/>
    <col min="28" max="28" width="2.67188" style="130" customWidth="1"/>
    <col min="29" max="30" width="12.5" style="130" customWidth="1"/>
    <col min="31" max="31" width="13.5" style="130" customWidth="1"/>
    <col min="32" max="32" width="13.8516" style="130" customWidth="1"/>
    <col min="33" max="33" width="10.8516" style="130" customWidth="1"/>
    <col min="34" max="271" width="10.3516" style="130" customWidth="1"/>
    <col min="272" max="16384" width="10.3516" style="130" customWidth="1"/>
  </cols>
  <sheetData>
    <row r="1" ht="21.95" customHeight="1">
      <c r="A1" t="s" s="108">
        <v>181</v>
      </c>
      <c r="B1" s="7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9"/>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1"/>
    </row>
    <row r="2" ht="21.95" customHeight="1">
      <c r="A2" t="s" s="113">
        <v>227</v>
      </c>
      <c r="B2" s="92"/>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73"/>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5"/>
    </row>
    <row r="3" ht="18" customHeight="1">
      <c r="A3" s="92"/>
      <c r="B3" s="92"/>
      <c r="C3" t="s" s="93">
        <v>261</v>
      </c>
      <c r="D3" s="109"/>
      <c r="E3" t="s" s="35">
        <v>262</v>
      </c>
      <c r="F3" s="109"/>
      <c r="G3" t="s" s="35">
        <v>263</v>
      </c>
      <c r="H3" s="109"/>
      <c r="I3" t="s" s="35">
        <v>264</v>
      </c>
      <c r="J3" s="109"/>
      <c r="K3" t="s" s="35">
        <v>265</v>
      </c>
      <c r="L3" s="109"/>
      <c r="M3" t="s" s="35">
        <v>266</v>
      </c>
      <c r="N3" s="109"/>
      <c r="O3" t="s" s="35">
        <v>267</v>
      </c>
      <c r="P3" s="109"/>
      <c r="Q3" t="s" s="35">
        <v>268</v>
      </c>
      <c r="R3" s="109"/>
      <c r="S3" t="s" s="35">
        <v>269</v>
      </c>
      <c r="T3" s="109"/>
      <c r="U3" t="s" s="35">
        <v>270</v>
      </c>
      <c r="V3" s="109"/>
      <c r="W3" t="s" s="35">
        <v>271</v>
      </c>
      <c r="X3" s="109"/>
      <c r="Y3" t="s" s="35">
        <v>272</v>
      </c>
      <c r="Z3" s="109"/>
      <c r="AA3" t="s" s="35">
        <v>261</v>
      </c>
      <c r="AB3" s="109"/>
      <c r="AC3" t="s" s="35">
        <v>194</v>
      </c>
      <c r="AD3" t="s" s="35">
        <v>273</v>
      </c>
      <c r="AE3" t="s" s="35">
        <v>277</v>
      </c>
      <c r="AF3" t="s" s="35">
        <v>278</v>
      </c>
      <c r="AG3" s="73"/>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5"/>
    </row>
    <row r="4" ht="16.7" customHeight="1">
      <c r="A4" t="s" s="80">
        <v>200</v>
      </c>
      <c r="B4" s="88">
        <v>201</v>
      </c>
      <c r="C4" s="81">
        <f>SUM(C30)</f>
        <v>0</v>
      </c>
      <c r="D4" s="81"/>
      <c r="E4" s="81">
        <f>SUM(E30)</f>
        <v>0</v>
      </c>
      <c r="F4" s="81"/>
      <c r="G4" s="81">
        <f>SUM(G30)</f>
        <v>0</v>
      </c>
      <c r="H4" s="81"/>
      <c r="I4" s="81">
        <f>SUM(I30)</f>
        <v>0</v>
      </c>
      <c r="J4" s="81"/>
      <c r="K4" s="81">
        <f>SUM(K30)</f>
        <v>69.58</v>
      </c>
      <c r="L4" t="s" s="110">
        <v>33</v>
      </c>
      <c r="M4" s="81">
        <f>SUM(M30)</f>
        <v>0</v>
      </c>
      <c r="N4" s="81"/>
      <c r="O4" s="81">
        <f>SUM(O30)</f>
        <v>0</v>
      </c>
      <c r="P4" s="81"/>
      <c r="Q4" s="81">
        <f>SUM(Q30)</f>
        <v>0</v>
      </c>
      <c r="R4" s="81"/>
      <c r="S4" s="81">
        <f>SUM(S30)</f>
        <v>0</v>
      </c>
      <c r="T4" s="81"/>
      <c r="U4" s="81">
        <f>SUM(U30)</f>
        <v>0</v>
      </c>
      <c r="V4" s="81"/>
      <c r="W4" s="81">
        <f>SUM(W30)</f>
        <v>0</v>
      </c>
      <c r="X4" s="81"/>
      <c r="Y4" s="81">
        <f>SUM(Y30)</f>
        <v>0</v>
      </c>
      <c r="Z4" s="81"/>
      <c r="AA4" s="81">
        <f>SUM(AA30)</f>
        <v>0</v>
      </c>
      <c r="AB4" s="81"/>
      <c r="AC4" s="81">
        <f>SUM(C4:AA4)</f>
        <v>69.58</v>
      </c>
      <c r="AD4" s="81">
        <f>AD30</f>
        <v>69.58</v>
      </c>
      <c r="AE4" s="81">
        <f>'Income'!C65</f>
        <v>400</v>
      </c>
      <c r="AF4" s="81">
        <f>AE4-AC4</f>
        <v>330.42</v>
      </c>
      <c r="AG4" s="73"/>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5"/>
    </row>
    <row r="5" ht="16.7" customHeight="1">
      <c r="A5" t="s" s="80">
        <v>314</v>
      </c>
      <c r="B5" s="88">
        <v>202</v>
      </c>
      <c r="C5" s="81">
        <f>SUM(C44)</f>
        <v>0</v>
      </c>
      <c r="D5" s="81"/>
      <c r="E5" s="81">
        <f>SUM(E44)</f>
        <v>276.07</v>
      </c>
      <c r="F5" t="s" s="110">
        <v>33</v>
      </c>
      <c r="G5" s="81">
        <f>SUM(G44)</f>
        <v>0</v>
      </c>
      <c r="H5" s="81"/>
      <c r="I5" s="81">
        <f>SUM(I44)</f>
        <v>0</v>
      </c>
      <c r="J5" s="81"/>
      <c r="K5" s="81">
        <f>SUM(K44)</f>
        <v>0</v>
      </c>
      <c r="L5" s="81"/>
      <c r="M5" s="81">
        <f>SUM(M44)</f>
        <v>0</v>
      </c>
      <c r="N5" s="81"/>
      <c r="O5" s="81">
        <f>SUM(O44)</f>
        <v>0</v>
      </c>
      <c r="P5" s="81"/>
      <c r="Q5" s="81">
        <f>SUM(Q44)</f>
        <v>63.78</v>
      </c>
      <c r="R5" s="81"/>
      <c r="S5" s="81">
        <f>SUM(S44)</f>
        <v>0</v>
      </c>
      <c r="T5" s="81"/>
      <c r="U5" s="81">
        <f>SUM(U44)</f>
        <v>763.72</v>
      </c>
      <c r="V5" s="81"/>
      <c r="W5" s="81">
        <f>SUM(W44)</f>
        <v>0</v>
      </c>
      <c r="X5" s="81"/>
      <c r="Y5" s="81">
        <f>SUM(Y44)</f>
        <v>0</v>
      </c>
      <c r="Z5" s="81"/>
      <c r="AA5" s="81">
        <f>SUM(AA44)</f>
        <v>0</v>
      </c>
      <c r="AB5" s="81"/>
      <c r="AC5" s="81">
        <f>SUM(C5:AA5)</f>
        <v>1103.57</v>
      </c>
      <c r="AD5" s="81">
        <f>AD44</f>
        <v>339.85</v>
      </c>
      <c r="AE5" s="81">
        <f>'Income'!C66</f>
        <v>1800</v>
      </c>
      <c r="AF5" s="81">
        <f>AE5-AC5</f>
        <v>696.4299999999999</v>
      </c>
      <c r="AG5" s="73"/>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c r="JA5" s="74"/>
      <c r="JB5" s="74"/>
      <c r="JC5" s="74"/>
      <c r="JD5" s="74"/>
      <c r="JE5" s="74"/>
      <c r="JF5" s="74"/>
      <c r="JG5" s="74"/>
      <c r="JH5" s="74"/>
      <c r="JI5" s="74"/>
      <c r="JJ5" s="74"/>
      <c r="JK5" s="75"/>
    </row>
    <row r="6" ht="16.7" customHeight="1">
      <c r="A6" t="s" s="80">
        <v>315</v>
      </c>
      <c r="B6" s="88">
        <v>203</v>
      </c>
      <c r="C6" s="81">
        <f>SUM(C58)</f>
        <v>150.75</v>
      </c>
      <c r="D6" t="s" s="110">
        <v>33</v>
      </c>
      <c r="E6" s="81">
        <f>SUM(E58)</f>
        <v>239.44</v>
      </c>
      <c r="F6" t="s" s="110">
        <v>33</v>
      </c>
      <c r="G6" s="81">
        <f>SUM(G58)</f>
        <v>68.16</v>
      </c>
      <c r="H6" t="s" s="110">
        <v>33</v>
      </c>
      <c r="I6" s="81">
        <f>SUM(I58)</f>
        <v>23.7</v>
      </c>
      <c r="J6" t="s" s="110">
        <v>33</v>
      </c>
      <c r="K6" s="81">
        <f>SUM(K58)</f>
        <v>0</v>
      </c>
      <c r="L6" s="81"/>
      <c r="M6" s="81">
        <f>SUM(M58)</f>
        <v>0</v>
      </c>
      <c r="N6" s="81"/>
      <c r="O6" s="81">
        <f>SUM(O58)</f>
        <v>0</v>
      </c>
      <c r="P6" s="81"/>
      <c r="Q6" s="81">
        <f>SUM(Q58)</f>
        <v>0</v>
      </c>
      <c r="R6" s="81"/>
      <c r="S6" s="81">
        <f>SUM(S58)</f>
        <v>0</v>
      </c>
      <c r="T6" s="81"/>
      <c r="U6" s="81">
        <f>SUM(U58)</f>
        <v>429.66</v>
      </c>
      <c r="V6" s="81"/>
      <c r="W6" s="81">
        <f>SUM(W58)</f>
        <v>0</v>
      </c>
      <c r="X6" s="81"/>
      <c r="Y6" s="81">
        <f>SUM(Y58)</f>
        <v>0</v>
      </c>
      <c r="Z6" s="81"/>
      <c r="AA6" s="81">
        <f>SUM(AA58)</f>
        <v>0</v>
      </c>
      <c r="AB6" s="81"/>
      <c r="AC6" s="81">
        <f>SUM(C6:AA6)</f>
        <v>911.71</v>
      </c>
      <c r="AD6" s="81">
        <f>AD58</f>
        <v>482.05</v>
      </c>
      <c r="AE6" s="81">
        <f>'Income'!C67</f>
        <v>1440</v>
      </c>
      <c r="AF6" s="81">
        <f>AE6-AC6</f>
        <v>528.29</v>
      </c>
      <c r="AG6" s="73"/>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5"/>
    </row>
    <row r="7" ht="16.7" customHeight="1">
      <c r="A7" t="s" s="80">
        <v>230</v>
      </c>
      <c r="B7" s="88">
        <v>204</v>
      </c>
      <c r="C7" s="81">
        <f>SUM(C64)</f>
        <v>0</v>
      </c>
      <c r="D7" s="81"/>
      <c r="E7" s="81">
        <f>SUM(E64)</f>
        <v>0</v>
      </c>
      <c r="F7" s="81"/>
      <c r="G7" s="81">
        <f>SUM(G64)</f>
        <v>0</v>
      </c>
      <c r="H7" s="81"/>
      <c r="I7" s="81">
        <f>SUM(I64)</f>
        <v>0</v>
      </c>
      <c r="J7" s="81"/>
      <c r="K7" s="81">
        <f>SUM(K64)</f>
        <v>0</v>
      </c>
      <c r="L7" s="81"/>
      <c r="M7" s="81">
        <f>SUM(M64)</f>
        <v>0</v>
      </c>
      <c r="N7" s="81"/>
      <c r="O7" s="81">
        <f>SUM(O64)</f>
        <v>0</v>
      </c>
      <c r="P7" s="81"/>
      <c r="Q7" s="81">
        <f>SUM(Q64)</f>
        <v>0</v>
      </c>
      <c r="R7" s="81"/>
      <c r="S7" s="81">
        <f>SUM(S64)</f>
        <v>0</v>
      </c>
      <c r="T7" s="81"/>
      <c r="U7" s="81">
        <f>SUM(U64)</f>
        <v>516.09</v>
      </c>
      <c r="V7" s="81"/>
      <c r="W7" s="81">
        <f>SUM(W64)</f>
        <v>0</v>
      </c>
      <c r="X7" s="81"/>
      <c r="Y7" s="81">
        <f>SUM(Y64)</f>
        <v>0</v>
      </c>
      <c r="Z7" s="81"/>
      <c r="AA7" s="81">
        <f>SUM(AA64)</f>
        <v>0</v>
      </c>
      <c r="AB7" s="81"/>
      <c r="AC7" s="81">
        <f>SUM(C7:AA7)</f>
        <v>516.09</v>
      </c>
      <c r="AD7" s="81">
        <f>AD64</f>
        <v>0</v>
      </c>
      <c r="AE7" s="81">
        <f>'Income'!C68</f>
        <v>3250</v>
      </c>
      <c r="AF7" s="81">
        <f>AE7-AC7</f>
        <v>2733.91</v>
      </c>
      <c r="AG7" s="73"/>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5"/>
    </row>
    <row r="8" ht="16.7" customHeight="1">
      <c r="A8" t="s" s="80">
        <v>231</v>
      </c>
      <c r="B8" s="88">
        <v>205</v>
      </c>
      <c r="C8" s="81">
        <f>SUM(C67)</f>
        <v>0</v>
      </c>
      <c r="D8" s="81"/>
      <c r="E8" s="81">
        <f>SUM(E67)</f>
        <v>0</v>
      </c>
      <c r="F8" s="81"/>
      <c r="G8" s="81">
        <f>SUM(G67)</f>
        <v>0</v>
      </c>
      <c r="H8" s="81"/>
      <c r="I8" s="81">
        <f>SUM(I67)</f>
        <v>610.3099999999999</v>
      </c>
      <c r="J8" t="s" s="110">
        <v>33</v>
      </c>
      <c r="K8" s="81">
        <f>SUM(K67)</f>
        <v>0</v>
      </c>
      <c r="L8" s="81"/>
      <c r="M8" s="81">
        <f>SUM(M67)</f>
        <v>0</v>
      </c>
      <c r="N8" s="81"/>
      <c r="O8" s="81">
        <f>SUM(O67)</f>
        <v>0</v>
      </c>
      <c r="P8" s="81"/>
      <c r="Q8" s="81">
        <f>SUM(Q67)</f>
        <v>0</v>
      </c>
      <c r="R8" s="81"/>
      <c r="S8" s="81">
        <f>SUM(S67)</f>
        <v>0</v>
      </c>
      <c r="T8" s="81"/>
      <c r="U8" s="81">
        <f>SUM(U67)</f>
        <v>1300</v>
      </c>
      <c r="V8" s="81"/>
      <c r="W8" s="81">
        <f>SUM(W67)</f>
        <v>0</v>
      </c>
      <c r="X8" s="81"/>
      <c r="Y8" s="81">
        <f>SUM(Y67)</f>
        <v>0</v>
      </c>
      <c r="Z8" s="81"/>
      <c r="AA8" s="81">
        <f>SUM(AA67)</f>
        <v>0</v>
      </c>
      <c r="AB8" s="81"/>
      <c r="AC8" s="81">
        <f>SUM(C8:AA8)</f>
        <v>1910.31</v>
      </c>
      <c r="AD8" s="81">
        <f>AD67</f>
        <v>610.3099999999999</v>
      </c>
      <c r="AE8" s="81">
        <f>'Income'!C69</f>
        <v>3250</v>
      </c>
      <c r="AF8" s="81">
        <f>AE8-AC8</f>
        <v>1339.69</v>
      </c>
      <c r="AG8" s="73"/>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5"/>
    </row>
    <row r="9" ht="16.7" customHeight="1">
      <c r="A9" t="s" s="80">
        <v>232</v>
      </c>
      <c r="B9" s="88">
        <v>219</v>
      </c>
      <c r="C9" s="68"/>
      <c r="D9" s="68"/>
      <c r="E9" s="68"/>
      <c r="F9" s="68"/>
      <c r="G9" s="68"/>
      <c r="H9" s="68"/>
      <c r="I9" s="68">
        <v>700</v>
      </c>
      <c r="J9" t="s" s="72">
        <v>33</v>
      </c>
      <c r="K9" s="68"/>
      <c r="L9" s="68"/>
      <c r="M9" s="68"/>
      <c r="N9" s="68"/>
      <c r="O9" s="68"/>
      <c r="P9" s="68"/>
      <c r="Q9" s="68">
        <v>1070</v>
      </c>
      <c r="R9" t="s" s="72">
        <v>33</v>
      </c>
      <c r="S9" s="68"/>
      <c r="T9" s="68"/>
      <c r="U9" s="68"/>
      <c r="V9" s="68"/>
      <c r="W9" s="68"/>
      <c r="X9" s="68"/>
      <c r="Y9" s="68"/>
      <c r="Z9" s="68"/>
      <c r="AA9" s="68"/>
      <c r="AB9" s="68"/>
      <c r="AC9" s="81">
        <f>SUM(C9:AA9)</f>
        <v>1770</v>
      </c>
      <c r="AD9" s="81">
        <f>SUMIF(D9:AB9,"x",C9:AA9)</f>
        <v>1770</v>
      </c>
      <c r="AE9" s="81">
        <f>'Income'!C70</f>
        <v>3000</v>
      </c>
      <c r="AF9" s="81">
        <f>AE9-AC9</f>
        <v>1230</v>
      </c>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5"/>
    </row>
    <row r="10" ht="16.7" customHeight="1">
      <c r="A10" t="s" s="80">
        <v>206</v>
      </c>
      <c r="B10" s="88">
        <v>206</v>
      </c>
      <c r="C10" s="68"/>
      <c r="D10" s="68"/>
      <c r="E10" s="68"/>
      <c r="F10" s="68"/>
      <c r="G10" s="68"/>
      <c r="H10" s="68"/>
      <c r="I10" s="68"/>
      <c r="J10" s="68"/>
      <c r="K10" s="68"/>
      <c r="L10" s="68"/>
      <c r="M10" s="68"/>
      <c r="N10" s="68"/>
      <c r="O10" s="68"/>
      <c r="P10" s="68"/>
      <c r="Q10" s="68">
        <v>500</v>
      </c>
      <c r="R10" t="s" s="72">
        <v>33</v>
      </c>
      <c r="S10" s="68"/>
      <c r="T10" s="68"/>
      <c r="U10" s="68"/>
      <c r="V10" s="68"/>
      <c r="W10" s="68"/>
      <c r="X10" s="68"/>
      <c r="Y10" s="68"/>
      <c r="Z10" s="68"/>
      <c r="AA10" s="68"/>
      <c r="AB10" s="68"/>
      <c r="AC10" s="81">
        <f>SUM(C10:AA10)</f>
        <v>500</v>
      </c>
      <c r="AD10" s="81">
        <f>SUMIF(D10:AB10,"x",C10:AA10)</f>
        <v>500</v>
      </c>
      <c r="AE10" s="81">
        <f>'Income'!C71</f>
        <v>500</v>
      </c>
      <c r="AF10" s="81">
        <f>AE10-AC10</f>
        <v>0</v>
      </c>
      <c r="AG10" s="73"/>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5"/>
    </row>
    <row r="11" ht="16.7" customHeight="1">
      <c r="A11" t="s" s="80">
        <v>207</v>
      </c>
      <c r="B11" s="88">
        <v>207</v>
      </c>
      <c r="C11" s="68">
        <v>386.59</v>
      </c>
      <c r="D11" t="s" s="72">
        <v>33</v>
      </c>
      <c r="E11" s="68">
        <v>292.18</v>
      </c>
      <c r="F11" t="s" s="72">
        <v>33</v>
      </c>
      <c r="G11" s="68">
        <v>81.78</v>
      </c>
      <c r="H11" t="s" s="72">
        <v>33</v>
      </c>
      <c r="I11" s="68">
        <v>345.5</v>
      </c>
      <c r="J11" t="s" s="72">
        <v>33</v>
      </c>
      <c r="K11" s="68">
        <v>178.18</v>
      </c>
      <c r="L11" t="s" s="72">
        <v>33</v>
      </c>
      <c r="M11" s="68">
        <v>28.99</v>
      </c>
      <c r="N11" t="s" s="72">
        <v>33</v>
      </c>
      <c r="O11" s="68"/>
      <c r="P11" s="68"/>
      <c r="Q11" s="68">
        <v>295.55</v>
      </c>
      <c r="R11" t="s" s="72">
        <v>33</v>
      </c>
      <c r="S11" s="68"/>
      <c r="T11" s="68"/>
      <c r="U11" s="68">
        <v>67.58</v>
      </c>
      <c r="V11" s="68"/>
      <c r="W11" s="68"/>
      <c r="X11" s="68"/>
      <c r="Y11" s="68"/>
      <c r="Z11" s="68"/>
      <c r="AA11" s="68"/>
      <c r="AB11" s="68"/>
      <c r="AC11" s="81">
        <f>SUM(C11:AA11)</f>
        <v>1676.35</v>
      </c>
      <c r="AD11" s="81">
        <f>SUMIF(D11:AB11,"x",C11:AA11)</f>
        <v>1608.77</v>
      </c>
      <c r="AE11" s="81">
        <f>'Income'!C72</f>
        <v>2000</v>
      </c>
      <c r="AF11" s="81">
        <f>AE11-AC11</f>
        <v>323.65</v>
      </c>
      <c r="AG11" s="73"/>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5"/>
    </row>
    <row r="12" ht="16.7" customHeight="1">
      <c r="A12" t="s" s="80">
        <v>233</v>
      </c>
      <c r="B12" s="88">
        <v>208</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81">
        <f>SUM(C12:AA12)</f>
        <v>0</v>
      </c>
      <c r="AD12" s="81">
        <f>SUMIF(D12:AB12,"x",C12:AA12)</f>
        <v>0</v>
      </c>
      <c r="AE12" s="81">
        <f>'Income'!C73</f>
        <v>300</v>
      </c>
      <c r="AF12" s="81">
        <f>AE12-AC12</f>
        <v>300</v>
      </c>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5"/>
    </row>
    <row r="13" ht="16.7" customHeight="1">
      <c r="A13" t="s" s="80">
        <v>234</v>
      </c>
      <c r="B13" s="88">
        <v>209</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81">
        <f>SUM(C13:AA13)</f>
        <v>0</v>
      </c>
      <c r="AD13" s="81">
        <f>SUMIF(D13:AB13,"x",C13:AA13)</f>
        <v>0</v>
      </c>
      <c r="AE13" s="81">
        <f>'Income'!C74</f>
        <v>0</v>
      </c>
      <c r="AF13" s="81">
        <f>AE13-AC13</f>
        <v>0</v>
      </c>
      <c r="AG13" s="73"/>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5"/>
    </row>
    <row r="14" ht="16.7" customHeight="1">
      <c r="A14" t="s" s="80">
        <v>210</v>
      </c>
      <c r="B14" s="88">
        <v>218</v>
      </c>
      <c r="C14" s="68"/>
      <c r="D14" s="68"/>
      <c r="E14" s="68"/>
      <c r="F14" s="68"/>
      <c r="G14" s="68">
        <v>279.16</v>
      </c>
      <c r="H14" t="s" s="72">
        <v>33</v>
      </c>
      <c r="I14" s="68"/>
      <c r="J14" s="68"/>
      <c r="K14" s="68">
        <v>386.51</v>
      </c>
      <c r="L14" t="s" s="72">
        <v>33</v>
      </c>
      <c r="M14" s="68"/>
      <c r="N14" s="68"/>
      <c r="O14" s="68"/>
      <c r="P14" s="68"/>
      <c r="Q14" s="68"/>
      <c r="R14" s="68"/>
      <c r="S14" s="68"/>
      <c r="T14" s="68"/>
      <c r="U14" s="68"/>
      <c r="V14" s="68"/>
      <c r="W14" s="68"/>
      <c r="X14" s="68"/>
      <c r="Y14" s="68"/>
      <c r="Z14" s="68"/>
      <c r="AA14" s="68"/>
      <c r="AB14" s="68"/>
      <c r="AC14" s="81">
        <f>SUM(C14:AA14)</f>
        <v>665.67</v>
      </c>
      <c r="AD14" s="81">
        <f>SUMIF(D14:AB14,"x",C14:AA14)</f>
        <v>665.67</v>
      </c>
      <c r="AE14" s="81">
        <f>'Income'!C75</f>
        <v>500</v>
      </c>
      <c r="AF14" s="81">
        <f>AE14-AC14</f>
        <v>-165.67</v>
      </c>
      <c r="AG14" s="73"/>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c r="IX14" s="74"/>
      <c r="IY14" s="74"/>
      <c r="IZ14" s="74"/>
      <c r="JA14" s="74"/>
      <c r="JB14" s="74"/>
      <c r="JC14" s="74"/>
      <c r="JD14" s="74"/>
      <c r="JE14" s="74"/>
      <c r="JF14" s="74"/>
      <c r="JG14" s="74"/>
      <c r="JH14" s="74"/>
      <c r="JI14" s="74"/>
      <c r="JJ14" s="74"/>
      <c r="JK14" s="75"/>
    </row>
    <row r="15" ht="16.7" customHeight="1">
      <c r="A15" t="s" s="80">
        <v>235</v>
      </c>
      <c r="B15" s="88">
        <v>210</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81">
        <f>SUM(C15:AA15)</f>
        <v>0</v>
      </c>
      <c r="AD15" s="81">
        <f>SUMIF(D15:AB15,"x",C15:AA15)</f>
        <v>0</v>
      </c>
      <c r="AE15" s="81">
        <f>'Income'!C76</f>
        <v>200</v>
      </c>
      <c r="AF15" s="81">
        <f>AE15-AC15</f>
        <v>200</v>
      </c>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5"/>
    </row>
    <row r="16" ht="16.7" customHeight="1">
      <c r="A16" t="s" s="80">
        <v>218</v>
      </c>
      <c r="B16" s="88">
        <v>211</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81">
        <f>SUM(C16:AA16)</f>
        <v>0</v>
      </c>
      <c r="AD16" s="81">
        <f>SUMIF(D16:AB16,"x",C16:AA16)</f>
        <v>0</v>
      </c>
      <c r="AE16" s="81">
        <f>'Income'!C77</f>
        <v>1200</v>
      </c>
      <c r="AF16" s="81">
        <f>AE16-AC16</f>
        <v>1200</v>
      </c>
      <c r="AG16" s="73"/>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74"/>
      <c r="IX16" s="74"/>
      <c r="IY16" s="74"/>
      <c r="IZ16" s="74"/>
      <c r="JA16" s="74"/>
      <c r="JB16" s="74"/>
      <c r="JC16" s="74"/>
      <c r="JD16" s="74"/>
      <c r="JE16" s="74"/>
      <c r="JF16" s="74"/>
      <c r="JG16" s="74"/>
      <c r="JH16" s="74"/>
      <c r="JI16" s="74"/>
      <c r="JJ16" s="74"/>
      <c r="JK16" s="75"/>
    </row>
    <row r="17" ht="16.7" customHeight="1">
      <c r="A17" t="s" s="80">
        <v>236</v>
      </c>
      <c r="B17" s="88">
        <v>212</v>
      </c>
      <c r="C17" s="68"/>
      <c r="D17" s="68"/>
      <c r="E17" s="68"/>
      <c r="F17" s="68"/>
      <c r="G17" s="68"/>
      <c r="H17" s="68"/>
      <c r="I17" s="68"/>
      <c r="J17" s="68"/>
      <c r="K17" s="68"/>
      <c r="L17" s="68"/>
      <c r="M17" s="68"/>
      <c r="N17" s="68"/>
      <c r="O17" s="68"/>
      <c r="P17" s="68"/>
      <c r="Q17" s="68"/>
      <c r="R17" s="68"/>
      <c r="S17" s="68"/>
      <c r="T17" s="68"/>
      <c r="U17" s="68">
        <v>176</v>
      </c>
      <c r="V17" s="68"/>
      <c r="W17" s="68"/>
      <c r="X17" s="68"/>
      <c r="Y17" s="68"/>
      <c r="Z17" s="68"/>
      <c r="AA17" s="68"/>
      <c r="AB17" s="68"/>
      <c r="AC17" s="81">
        <f>SUM(C17:AA17)</f>
        <v>176</v>
      </c>
      <c r="AD17" s="81">
        <f>SUMIF(D17:AB17,"x",C17:AA17)</f>
        <v>0</v>
      </c>
      <c r="AE17" s="81">
        <f>'Income'!C78</f>
        <v>300</v>
      </c>
      <c r="AF17" s="81">
        <f>AE17-AC17</f>
        <v>124</v>
      </c>
      <c r="AG17" s="73"/>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5"/>
    </row>
    <row r="18" ht="16.7" customHeight="1">
      <c r="A18" t="s" s="80">
        <v>237</v>
      </c>
      <c r="B18" s="88">
        <v>220</v>
      </c>
      <c r="C18" s="68"/>
      <c r="D18" s="68"/>
      <c r="E18" s="68"/>
      <c r="F18" s="68"/>
      <c r="G18" s="68">
        <v>767.4400000000001</v>
      </c>
      <c r="H18" t="s" s="72">
        <v>33</v>
      </c>
      <c r="I18" s="68"/>
      <c r="J18" s="68"/>
      <c r="K18" s="68"/>
      <c r="L18" s="68"/>
      <c r="M18" s="68"/>
      <c r="N18" s="68"/>
      <c r="O18" s="68"/>
      <c r="P18" s="68"/>
      <c r="Q18" s="68"/>
      <c r="R18" s="68"/>
      <c r="S18" s="68"/>
      <c r="T18" s="68"/>
      <c r="U18" s="68"/>
      <c r="V18" s="68"/>
      <c r="W18" s="68"/>
      <c r="X18" s="68"/>
      <c r="Y18" s="68"/>
      <c r="Z18" s="68"/>
      <c r="AA18" s="68"/>
      <c r="AB18" s="68"/>
      <c r="AC18" s="81">
        <f>SUM(C18:AA18)</f>
        <v>767.4400000000001</v>
      </c>
      <c r="AD18" s="81">
        <f>SUMIF(D18:AB18,"x",C18:AA18)</f>
        <v>767.4400000000001</v>
      </c>
      <c r="AE18" s="81">
        <f>'Income'!C79</f>
        <v>900</v>
      </c>
      <c r="AF18" s="81">
        <f>AE18-AC18</f>
        <v>132.56</v>
      </c>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5"/>
    </row>
    <row r="19" ht="16.7" customHeight="1">
      <c r="A19" t="s" s="80">
        <v>283</v>
      </c>
      <c r="B19" s="88">
        <v>213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81">
        <f>SUM(C19:AA19)</f>
        <v>0</v>
      </c>
      <c r="AD19" s="81">
        <f>SUMIF(D19:AB19,"x",C19:AA19)</f>
        <v>0</v>
      </c>
      <c r="AE19" s="81">
        <f>'Income'!C80</f>
        <v>0</v>
      </c>
      <c r="AF19" s="81">
        <f>AE19-AC19</f>
        <v>0</v>
      </c>
      <c r="AG19" s="73"/>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5"/>
    </row>
    <row r="20" ht="16.7" customHeight="1">
      <c r="A20" t="s" s="80">
        <v>220</v>
      </c>
      <c r="B20" s="88">
        <v>214</v>
      </c>
      <c r="C20" s="68"/>
      <c r="D20" s="68"/>
      <c r="E20" s="68"/>
      <c r="F20" s="68"/>
      <c r="G20" s="68"/>
      <c r="H20" s="68"/>
      <c r="I20" s="68"/>
      <c r="J20" s="82"/>
      <c r="K20" s="68"/>
      <c r="L20" s="82"/>
      <c r="M20" s="68"/>
      <c r="N20" s="82"/>
      <c r="O20" s="68"/>
      <c r="P20" s="82"/>
      <c r="Q20" s="68"/>
      <c r="R20" s="82"/>
      <c r="S20" s="68"/>
      <c r="T20" s="82"/>
      <c r="U20" s="68"/>
      <c r="V20" s="82"/>
      <c r="W20" s="68"/>
      <c r="X20" s="82"/>
      <c r="Y20" s="68"/>
      <c r="Z20" s="82"/>
      <c r="AA20" s="68"/>
      <c r="AB20" s="82"/>
      <c r="AC20" s="81">
        <f>SUM(C20:AA20)</f>
        <v>0</v>
      </c>
      <c r="AD20" s="81">
        <f>SUMIF(D20:AB20,"x",C20:AA20)</f>
        <v>0</v>
      </c>
      <c r="AE20" s="81">
        <f>'Income'!C81</f>
        <v>0</v>
      </c>
      <c r="AF20" s="81">
        <f>AE20-AC20</f>
        <v>0</v>
      </c>
      <c r="AG20" s="73"/>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5"/>
    </row>
    <row r="21" ht="16.7" customHeight="1">
      <c r="A21" t="s" s="80">
        <v>221</v>
      </c>
      <c r="B21" s="88">
        <v>215</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81">
        <f>SUM(C21:AA21)</f>
        <v>0</v>
      </c>
      <c r="AD21" s="81">
        <f>SUMIF(D21:AB21,"x",C21:AA21)</f>
        <v>0</v>
      </c>
      <c r="AE21" s="81">
        <f>'Income'!C82</f>
        <v>1255.91</v>
      </c>
      <c r="AF21" s="81">
        <f>AE21-AC21</f>
        <v>1255.91</v>
      </c>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5"/>
    </row>
    <row r="22" ht="16.7" customHeight="1">
      <c r="A22" t="s" s="80">
        <v>222</v>
      </c>
      <c r="B22" s="88">
        <v>216</v>
      </c>
      <c r="C22" s="68"/>
      <c r="D22" s="68"/>
      <c r="E22" s="68">
        <v>11.25</v>
      </c>
      <c r="F22" t="s" s="72">
        <v>33</v>
      </c>
      <c r="G22" s="68"/>
      <c r="H22" s="68"/>
      <c r="I22" s="68"/>
      <c r="J22" s="68"/>
      <c r="K22" s="68"/>
      <c r="L22" s="68"/>
      <c r="M22" s="68"/>
      <c r="N22" s="68"/>
      <c r="O22" s="68"/>
      <c r="P22" s="68"/>
      <c r="Q22" s="68"/>
      <c r="R22" s="68"/>
      <c r="S22" s="68"/>
      <c r="T22" s="68"/>
      <c r="U22" s="68">
        <v>59.99</v>
      </c>
      <c r="V22" s="68"/>
      <c r="W22" s="68"/>
      <c r="X22" s="68"/>
      <c r="Y22" s="68"/>
      <c r="Z22" s="68"/>
      <c r="AA22" s="68"/>
      <c r="AB22" s="68"/>
      <c r="AC22" s="81">
        <f>SUM(C22:AA22)</f>
        <v>71.23999999999999</v>
      </c>
      <c r="AD22" s="81">
        <f>SUMIF(D22:AB22,"x",C22:AA22)</f>
        <v>11.25</v>
      </c>
      <c r="AE22" s="81">
        <f>'Income'!C83</f>
        <v>500</v>
      </c>
      <c r="AF22" s="81">
        <f>AE22-AC22</f>
        <v>428.76</v>
      </c>
      <c r="AG22" s="73"/>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5"/>
    </row>
    <row r="23" ht="16.7" customHeight="1">
      <c r="A23" t="s" s="80">
        <v>223</v>
      </c>
      <c r="B23" s="88">
        <v>217</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81">
        <f>SUM(C23:AA23)</f>
        <v>0</v>
      </c>
      <c r="AD23" s="81">
        <f>SUMIF(D23:AB23,"x",C23:AA23)</f>
        <v>0</v>
      </c>
      <c r="AE23" s="81">
        <f>'Income'!C84</f>
        <v>760.79</v>
      </c>
      <c r="AF23" s="81">
        <f>AE23-AC23</f>
        <v>760.79</v>
      </c>
      <c r="AG23" s="73"/>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5"/>
    </row>
    <row r="24" ht="16.7" customHeight="1">
      <c r="A24" t="s" s="80">
        <v>216</v>
      </c>
      <c r="B24" s="88">
        <v>221</v>
      </c>
      <c r="C24" s="68"/>
      <c r="D24" s="68"/>
      <c r="E24" s="68"/>
      <c r="F24" s="68"/>
      <c r="G24" s="68"/>
      <c r="H24" s="68"/>
      <c r="I24" s="68"/>
      <c r="J24" s="68"/>
      <c r="K24" s="68">
        <v>50</v>
      </c>
      <c r="L24" t="s" s="72">
        <v>33</v>
      </c>
      <c r="M24" s="68"/>
      <c r="N24" s="68"/>
      <c r="O24" s="68">
        <v>226</v>
      </c>
      <c r="P24" t="s" s="72">
        <v>33</v>
      </c>
      <c r="Q24" s="68">
        <v>150</v>
      </c>
      <c r="R24" t="s" s="72">
        <v>33</v>
      </c>
      <c r="S24" s="68"/>
      <c r="T24" s="68"/>
      <c r="U24" s="68"/>
      <c r="V24" s="68"/>
      <c r="W24" s="68"/>
      <c r="X24" s="68"/>
      <c r="Y24" s="68"/>
      <c r="Z24" s="68"/>
      <c r="AA24" s="68"/>
      <c r="AB24" s="68"/>
      <c r="AC24" s="81"/>
      <c r="AD24" s="81"/>
      <c r="AE24" s="81"/>
      <c r="AF24" s="81"/>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5"/>
    </row>
    <row r="25" ht="16.7" customHeight="1">
      <c r="A25" t="s" s="41">
        <v>194</v>
      </c>
      <c r="B25" s="89"/>
      <c r="C25" s="81">
        <f>SUM(C4:C23)</f>
        <v>537.34</v>
      </c>
      <c r="D25" t="s" s="110">
        <v>33</v>
      </c>
      <c r="E25" s="81">
        <f>SUM(E4:E23)</f>
        <v>818.9400000000001</v>
      </c>
      <c r="F25" t="s" s="110">
        <v>33</v>
      </c>
      <c r="G25" s="81">
        <f>SUM(G4:G23)</f>
        <v>1196.54</v>
      </c>
      <c r="H25" t="s" s="110">
        <v>33</v>
      </c>
      <c r="I25" s="81">
        <f>SUM(I4:I23)</f>
        <v>1679.51</v>
      </c>
      <c r="J25" t="s" s="110">
        <v>33</v>
      </c>
      <c r="K25" s="81">
        <f>SUM(K4:K23)</f>
        <v>634.27</v>
      </c>
      <c r="L25" t="s" s="110">
        <v>33</v>
      </c>
      <c r="M25" s="81">
        <f>SUM(M4:M23)</f>
        <v>28.99</v>
      </c>
      <c r="N25" t="s" s="110">
        <v>33</v>
      </c>
      <c r="O25" s="81">
        <f>SUM(O4:O24)</f>
        <v>226</v>
      </c>
      <c r="P25" t="s" s="110">
        <v>33</v>
      </c>
      <c r="Q25" s="81">
        <f>SUM(Q4:Q23)</f>
        <v>1929.33</v>
      </c>
      <c r="R25" t="s" s="110">
        <v>33</v>
      </c>
      <c r="S25" s="81">
        <f>SUM(S4:S23)</f>
        <v>0</v>
      </c>
      <c r="T25" s="81"/>
      <c r="U25" s="81">
        <f>SUM(U4:U23)</f>
        <v>3313.04</v>
      </c>
      <c r="V25" s="81"/>
      <c r="W25" s="81">
        <f>SUM(W4:W23)</f>
        <v>0</v>
      </c>
      <c r="X25" s="81"/>
      <c r="Y25" s="81">
        <f>SUM(Y4:Y23)</f>
        <v>0</v>
      </c>
      <c r="Z25" s="81"/>
      <c r="AA25" s="81">
        <f>SUM(AA4:AA23)</f>
        <v>0</v>
      </c>
      <c r="AB25" s="81"/>
      <c r="AC25" s="81">
        <f>SUM(AC4:AC23)</f>
        <v>10137.96</v>
      </c>
      <c r="AD25" s="81">
        <f>SUM(AD4:AD23)</f>
        <v>6824.92</v>
      </c>
      <c r="AE25" s="81">
        <f>SUM(AE4:AE23)</f>
        <v>21556.7</v>
      </c>
      <c r="AF25" s="81">
        <f>SUM(AF4:AF23)</f>
        <v>11418.74</v>
      </c>
      <c r="AG25" s="73"/>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5"/>
    </row>
    <row r="26" ht="14.7"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5"/>
    </row>
    <row r="27" ht="23.1" customHeight="1">
      <c r="A27" t="s" s="113">
        <v>284</v>
      </c>
      <c r="B27" s="9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5"/>
    </row>
    <row r="28" ht="19.7" customHeight="1">
      <c r="A28" s="42"/>
      <c r="B28" s="42"/>
      <c r="C28" t="s" s="93">
        <v>261</v>
      </c>
      <c r="D28" s="109"/>
      <c r="E28" t="s" s="35">
        <v>262</v>
      </c>
      <c r="F28" s="109"/>
      <c r="G28" t="s" s="35">
        <v>263</v>
      </c>
      <c r="H28" s="109"/>
      <c r="I28" t="s" s="35">
        <v>264</v>
      </c>
      <c r="J28" s="109"/>
      <c r="K28" t="s" s="35">
        <v>265</v>
      </c>
      <c r="L28" s="109"/>
      <c r="M28" t="s" s="35">
        <v>266</v>
      </c>
      <c r="N28" s="109"/>
      <c r="O28" t="s" s="35">
        <v>267</v>
      </c>
      <c r="P28" s="109"/>
      <c r="Q28" t="s" s="35">
        <v>268</v>
      </c>
      <c r="R28" s="109"/>
      <c r="S28" t="s" s="35">
        <v>269</v>
      </c>
      <c r="T28" s="109"/>
      <c r="U28" t="s" s="35">
        <v>270</v>
      </c>
      <c r="V28" s="109"/>
      <c r="W28" t="s" s="35">
        <v>271</v>
      </c>
      <c r="X28" s="109"/>
      <c r="Y28" t="s" s="35">
        <v>272</v>
      </c>
      <c r="Z28" s="109"/>
      <c r="AA28" t="s" s="35">
        <v>261</v>
      </c>
      <c r="AB28" s="109"/>
      <c r="AC28" t="s" s="35">
        <v>194</v>
      </c>
      <c r="AD28" t="s" s="35">
        <v>273</v>
      </c>
      <c r="AE28" t="s" s="35">
        <v>277</v>
      </c>
      <c r="AF28" t="s" s="35">
        <v>278</v>
      </c>
      <c r="AG28" s="73"/>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5"/>
    </row>
    <row r="29" ht="19.7" customHeight="1">
      <c r="A29" t="s" s="118">
        <v>285</v>
      </c>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73"/>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c r="IW29" s="74"/>
      <c r="IX29" s="74"/>
      <c r="IY29" s="74"/>
      <c r="IZ29" s="74"/>
      <c r="JA29" s="74"/>
      <c r="JB29" s="74"/>
      <c r="JC29" s="74"/>
      <c r="JD29" s="74"/>
      <c r="JE29" s="74"/>
      <c r="JF29" s="74"/>
      <c r="JG29" s="74"/>
      <c r="JH29" s="74"/>
      <c r="JI29" s="74"/>
      <c r="JJ29" s="74"/>
      <c r="JK29" s="75"/>
    </row>
    <row r="30" ht="19.7" customHeight="1">
      <c r="A30" t="s" s="80">
        <v>35</v>
      </c>
      <c r="B30" s="88">
        <v>201</v>
      </c>
      <c r="C30" s="68"/>
      <c r="D30" s="68"/>
      <c r="E30" s="68"/>
      <c r="F30" s="68"/>
      <c r="G30" s="68"/>
      <c r="H30" s="68"/>
      <c r="I30" s="68"/>
      <c r="J30" s="68"/>
      <c r="K30" s="68">
        <v>69.58</v>
      </c>
      <c r="L30" t="s" s="72">
        <v>33</v>
      </c>
      <c r="M30" s="68"/>
      <c r="N30" s="68"/>
      <c r="O30" s="68"/>
      <c r="P30" s="68"/>
      <c r="Q30" s="68"/>
      <c r="R30" s="68"/>
      <c r="S30" s="68"/>
      <c r="T30" s="68"/>
      <c r="U30" s="68"/>
      <c r="V30" s="68"/>
      <c r="W30" s="68"/>
      <c r="X30" s="68"/>
      <c r="Y30" s="68"/>
      <c r="Z30" s="68"/>
      <c r="AA30" s="68"/>
      <c r="AB30" s="68"/>
      <c r="AC30" s="81">
        <f>SUM(C30:AA30)</f>
        <v>69.58</v>
      </c>
      <c r="AD30" s="81">
        <f>SUMIF(D30:AB30,"x",C30:AA30)</f>
        <v>69.58</v>
      </c>
      <c r="AE30" s="68">
        <f>'Income'!C65</f>
        <v>400</v>
      </c>
      <c r="AF30" s="81">
        <f>AE30-AC30</f>
        <v>330.42</v>
      </c>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74"/>
      <c r="IY30" s="74"/>
      <c r="IZ30" s="74"/>
      <c r="JA30" s="74"/>
      <c r="JB30" s="74"/>
      <c r="JC30" s="74"/>
      <c r="JD30" s="74"/>
      <c r="JE30" s="74"/>
      <c r="JF30" s="74"/>
      <c r="JG30" s="74"/>
      <c r="JH30" s="74"/>
      <c r="JI30" s="74"/>
      <c r="JJ30" s="74"/>
      <c r="JK30" s="75"/>
    </row>
    <row r="31" ht="19.7" customHeight="1">
      <c r="A31" s="67"/>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73"/>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c r="IZ31" s="74"/>
      <c r="JA31" s="74"/>
      <c r="JB31" s="74"/>
      <c r="JC31" s="74"/>
      <c r="JD31" s="74"/>
      <c r="JE31" s="74"/>
      <c r="JF31" s="74"/>
      <c r="JG31" s="74"/>
      <c r="JH31" s="74"/>
      <c r="JI31" s="74"/>
      <c r="JJ31" s="74"/>
      <c r="JK31" s="75"/>
    </row>
    <row r="32" ht="19.7" customHeight="1">
      <c r="A32" t="s" s="118">
        <v>316</v>
      </c>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73"/>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5"/>
    </row>
    <row r="33" ht="19.7" customHeight="1">
      <c r="A33" t="s" s="80">
        <v>317</v>
      </c>
      <c r="B33" s="88">
        <v>202</v>
      </c>
      <c r="C33" s="68"/>
      <c r="D33" s="68"/>
      <c r="E33" s="68">
        <v>79.03</v>
      </c>
      <c r="F33" t="s" s="72">
        <v>33</v>
      </c>
      <c r="G33" s="68"/>
      <c r="H33" s="68"/>
      <c r="I33" s="68"/>
      <c r="J33" s="68"/>
      <c r="K33" s="68"/>
      <c r="L33" s="68"/>
      <c r="M33" s="68"/>
      <c r="N33" s="68"/>
      <c r="O33" s="68"/>
      <c r="P33" s="68"/>
      <c r="Q33" s="68"/>
      <c r="R33" s="68"/>
      <c r="S33" s="68"/>
      <c r="T33" s="68"/>
      <c r="U33" s="68">
        <v>67.78</v>
      </c>
      <c r="V33" s="68"/>
      <c r="W33" s="68"/>
      <c r="X33" s="68"/>
      <c r="Y33" s="68"/>
      <c r="Z33" s="68"/>
      <c r="AA33" s="95"/>
      <c r="AB33" s="68"/>
      <c r="AC33" s="81">
        <f>SUM(C33:AA33)</f>
        <v>146.81</v>
      </c>
      <c r="AD33" s="81">
        <f>SUMIF(D33:AB33,"x",C33:AA33)</f>
        <v>79.03</v>
      </c>
      <c r="AE33" s="68">
        <v>180</v>
      </c>
      <c r="AF33" s="81">
        <f>AE33-AC33</f>
        <v>33.19</v>
      </c>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4"/>
      <c r="IY33" s="74"/>
      <c r="IZ33" s="74"/>
      <c r="JA33" s="74"/>
      <c r="JB33" s="74"/>
      <c r="JC33" s="74"/>
      <c r="JD33" s="74"/>
      <c r="JE33" s="74"/>
      <c r="JF33" s="74"/>
      <c r="JG33" s="74"/>
      <c r="JH33" s="74"/>
      <c r="JI33" s="74"/>
      <c r="JJ33" s="74"/>
      <c r="JK33" s="75"/>
    </row>
    <row r="34" ht="19.7" customHeight="1">
      <c r="A34" t="s" s="80">
        <v>36</v>
      </c>
      <c r="B34" s="88">
        <v>202</v>
      </c>
      <c r="C34" s="68"/>
      <c r="D34" s="68"/>
      <c r="E34" s="68">
        <v>49</v>
      </c>
      <c r="F34" t="s" s="72">
        <v>33</v>
      </c>
      <c r="G34" s="68"/>
      <c r="H34" s="68"/>
      <c r="I34" s="68"/>
      <c r="J34" s="68"/>
      <c r="K34" s="68"/>
      <c r="L34" s="68"/>
      <c r="M34" s="131"/>
      <c r="N34" s="68"/>
      <c r="O34" s="68"/>
      <c r="P34" s="68"/>
      <c r="Q34" s="68"/>
      <c r="R34" s="68"/>
      <c r="S34" s="68"/>
      <c r="T34" s="68"/>
      <c r="U34" s="68">
        <v>131</v>
      </c>
      <c r="V34" s="68"/>
      <c r="W34" s="68"/>
      <c r="X34" s="68"/>
      <c r="Y34" s="68"/>
      <c r="Z34" s="68"/>
      <c r="AA34" s="68"/>
      <c r="AB34" s="68"/>
      <c r="AC34" s="81">
        <f>SUM(C34:AA34)</f>
        <v>180</v>
      </c>
      <c r="AD34" s="81">
        <f>SUMIF(D34:AB34,"x",C34:AA34)</f>
        <v>49</v>
      </c>
      <c r="AE34" s="68">
        <v>180</v>
      </c>
      <c r="AF34" s="81">
        <f>AE34-AC34</f>
        <v>0</v>
      </c>
      <c r="AG34" s="73"/>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5"/>
    </row>
    <row r="35" ht="19.7" customHeight="1">
      <c r="A35" t="s" s="80">
        <v>318</v>
      </c>
      <c r="B35" s="88">
        <v>202</v>
      </c>
      <c r="C35" s="68"/>
      <c r="D35" s="68"/>
      <c r="E35" s="68"/>
      <c r="F35" s="68"/>
      <c r="G35" s="68"/>
      <c r="H35" s="68"/>
      <c r="I35" s="68"/>
      <c r="J35" s="68"/>
      <c r="K35" s="68"/>
      <c r="L35" s="68"/>
      <c r="M35" s="68"/>
      <c r="N35" s="68"/>
      <c r="O35" s="68"/>
      <c r="P35" s="68"/>
      <c r="Q35" s="68"/>
      <c r="R35" s="68"/>
      <c r="S35" s="68"/>
      <c r="T35" s="68"/>
      <c r="U35" s="68">
        <v>180</v>
      </c>
      <c r="V35" s="68"/>
      <c r="W35" s="68"/>
      <c r="X35" s="68"/>
      <c r="Y35" s="68"/>
      <c r="Z35" s="68"/>
      <c r="AA35" s="95"/>
      <c r="AB35" s="68"/>
      <c r="AC35" s="81">
        <f>SUM(C35:AA35)</f>
        <v>180</v>
      </c>
      <c r="AD35" s="81">
        <f>SUMIF(D35:AB35,"x",C35:AA35)</f>
        <v>0</v>
      </c>
      <c r="AE35" s="68">
        <v>180</v>
      </c>
      <c r="AF35" s="81">
        <f>AE35-AC35</f>
        <v>0</v>
      </c>
      <c r="AG35" s="73"/>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5"/>
    </row>
    <row r="36" ht="19.7" customHeight="1">
      <c r="A36" t="s" s="80">
        <v>58</v>
      </c>
      <c r="B36" s="88">
        <v>202</v>
      </c>
      <c r="C36" s="68"/>
      <c r="D36" s="68"/>
      <c r="E36" s="68"/>
      <c r="F36" s="68"/>
      <c r="G36" s="68"/>
      <c r="H36" s="68"/>
      <c r="I36" s="68"/>
      <c r="J36" s="68"/>
      <c r="K36" s="68"/>
      <c r="L36" s="68"/>
      <c r="M36" s="68"/>
      <c r="N36" s="68"/>
      <c r="O36" s="68"/>
      <c r="P36" s="68"/>
      <c r="Q36" s="68"/>
      <c r="R36" s="68"/>
      <c r="S36" s="68"/>
      <c r="T36" s="68"/>
      <c r="U36" s="68">
        <v>174.95</v>
      </c>
      <c r="V36" s="68"/>
      <c r="W36" s="68"/>
      <c r="X36" s="68"/>
      <c r="Y36" s="68"/>
      <c r="Z36" s="68"/>
      <c r="AA36" s="95"/>
      <c r="AB36" s="68"/>
      <c r="AC36" s="81">
        <f>SUM(C36:AA36)</f>
        <v>174.95</v>
      </c>
      <c r="AD36" s="81">
        <f>SUMIF(D36:AB36,"x",C36:AA36)</f>
        <v>0</v>
      </c>
      <c r="AE36" s="68">
        <v>180</v>
      </c>
      <c r="AF36" s="81">
        <f>AE36-AC36</f>
        <v>5.05</v>
      </c>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5"/>
    </row>
    <row r="37" ht="19.7" customHeight="1">
      <c r="A37" t="s" s="80">
        <v>319</v>
      </c>
      <c r="B37" s="88">
        <v>202</v>
      </c>
      <c r="C37" s="68"/>
      <c r="D37" s="68"/>
      <c r="E37" s="68"/>
      <c r="F37" s="68"/>
      <c r="G37" s="68"/>
      <c r="H37" s="68"/>
      <c r="I37" s="68"/>
      <c r="J37" s="68"/>
      <c r="K37" s="68"/>
      <c r="L37" s="68"/>
      <c r="M37" s="68"/>
      <c r="N37" s="68"/>
      <c r="O37" s="68"/>
      <c r="P37" s="68"/>
      <c r="Q37" s="68"/>
      <c r="R37" s="68"/>
      <c r="S37" s="68"/>
      <c r="T37" s="68"/>
      <c r="U37" s="68">
        <v>29.99</v>
      </c>
      <c r="V37" s="68"/>
      <c r="W37" s="68"/>
      <c r="X37" s="68"/>
      <c r="Y37" s="68"/>
      <c r="Z37" s="68"/>
      <c r="AA37" s="95"/>
      <c r="AB37" s="68"/>
      <c r="AC37" s="81">
        <f>SUM(C37:AA37)</f>
        <v>29.99</v>
      </c>
      <c r="AD37" s="81">
        <f>SUMIF(D37:AB37,"x",C37:AA37)</f>
        <v>0</v>
      </c>
      <c r="AE37" s="68">
        <v>180</v>
      </c>
      <c r="AF37" s="81">
        <f>AE37-AC37</f>
        <v>150.01</v>
      </c>
      <c r="AG37" s="73"/>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4"/>
      <c r="IY37" s="74"/>
      <c r="IZ37" s="74"/>
      <c r="JA37" s="74"/>
      <c r="JB37" s="74"/>
      <c r="JC37" s="74"/>
      <c r="JD37" s="74"/>
      <c r="JE37" s="74"/>
      <c r="JF37" s="74"/>
      <c r="JG37" s="74"/>
      <c r="JH37" s="74"/>
      <c r="JI37" s="74"/>
      <c r="JJ37" s="74"/>
      <c r="JK37" s="75"/>
    </row>
    <row r="38" ht="19.7" customHeight="1">
      <c r="A38" t="s" s="80">
        <v>320</v>
      </c>
      <c r="B38" s="88">
        <v>202</v>
      </c>
      <c r="C38" s="68"/>
      <c r="D38" s="68"/>
      <c r="E38" s="68"/>
      <c r="F38" s="68"/>
      <c r="G38" s="68"/>
      <c r="H38" s="68"/>
      <c r="I38" s="68"/>
      <c r="J38" s="68"/>
      <c r="K38" s="68"/>
      <c r="L38" s="68"/>
      <c r="M38" s="68"/>
      <c r="N38" s="68"/>
      <c r="O38" s="68"/>
      <c r="P38" s="68"/>
      <c r="Q38" s="68"/>
      <c r="R38" s="68"/>
      <c r="S38" s="68"/>
      <c r="T38" s="68"/>
      <c r="U38" s="68">
        <v>180</v>
      </c>
      <c r="V38" s="68"/>
      <c r="W38" s="68"/>
      <c r="X38" s="68"/>
      <c r="Y38" s="68"/>
      <c r="Z38" s="68"/>
      <c r="AA38" s="95"/>
      <c r="AB38" s="68"/>
      <c r="AC38" s="81">
        <f>SUM(C38:AA38)</f>
        <v>180</v>
      </c>
      <c r="AD38" s="81">
        <f>SUMIF(D38:AB38,"x",C38:AA38)</f>
        <v>0</v>
      </c>
      <c r="AE38" s="68">
        <v>180</v>
      </c>
      <c r="AF38" s="81">
        <f>AE38-AC38</f>
        <v>0</v>
      </c>
      <c r="AG38" s="73"/>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4"/>
      <c r="IY38" s="74"/>
      <c r="IZ38" s="74"/>
      <c r="JA38" s="74"/>
      <c r="JB38" s="74"/>
      <c r="JC38" s="74"/>
      <c r="JD38" s="74"/>
      <c r="JE38" s="74"/>
      <c r="JF38" s="74"/>
      <c r="JG38" s="74"/>
      <c r="JH38" s="74"/>
      <c r="JI38" s="74"/>
      <c r="JJ38" s="74"/>
      <c r="JK38" s="75"/>
    </row>
    <row r="39" ht="19.7" customHeight="1">
      <c r="A39" t="s" s="80">
        <v>321</v>
      </c>
      <c r="B39" s="88">
        <v>202</v>
      </c>
      <c r="C39" s="68"/>
      <c r="D39" s="68"/>
      <c r="E39" s="68"/>
      <c r="F39" s="68"/>
      <c r="G39" s="68"/>
      <c r="H39" s="68"/>
      <c r="I39" s="68"/>
      <c r="J39" s="68"/>
      <c r="K39" s="68"/>
      <c r="L39" s="68"/>
      <c r="M39" s="68"/>
      <c r="N39" s="68"/>
      <c r="O39" s="68"/>
      <c r="P39" s="68"/>
      <c r="Q39" s="68"/>
      <c r="R39" s="68"/>
      <c r="S39" s="68"/>
      <c r="T39" s="68"/>
      <c r="U39" s="68"/>
      <c r="V39" s="68"/>
      <c r="W39" s="68"/>
      <c r="X39" s="68"/>
      <c r="Y39" s="68"/>
      <c r="Z39" s="68"/>
      <c r="AA39" s="95"/>
      <c r="AB39" s="68"/>
      <c r="AC39" s="81">
        <f>SUM(C39:AA39)</f>
        <v>0</v>
      </c>
      <c r="AD39" s="81">
        <f>SUMIF(D39:AB39,"x",C39:AA39)</f>
        <v>0</v>
      </c>
      <c r="AE39" s="68">
        <v>180</v>
      </c>
      <c r="AF39" s="81">
        <f>AE39-AC39</f>
        <v>180</v>
      </c>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4"/>
      <c r="IY39" s="74"/>
      <c r="IZ39" s="74"/>
      <c r="JA39" s="74"/>
      <c r="JB39" s="74"/>
      <c r="JC39" s="74"/>
      <c r="JD39" s="74"/>
      <c r="JE39" s="74"/>
      <c r="JF39" s="74"/>
      <c r="JG39" s="74"/>
      <c r="JH39" s="74"/>
      <c r="JI39" s="74"/>
      <c r="JJ39" s="74"/>
      <c r="JK39" s="75"/>
    </row>
    <row r="40" ht="19.7" customHeight="1">
      <c r="A40" t="s" s="80">
        <v>322</v>
      </c>
      <c r="B40" s="88">
        <v>202</v>
      </c>
      <c r="C40" s="68"/>
      <c r="D40" s="68"/>
      <c r="E40" s="68"/>
      <c r="F40" s="68"/>
      <c r="G40" s="68"/>
      <c r="H40" s="68"/>
      <c r="I40" s="68"/>
      <c r="J40" s="68"/>
      <c r="K40" s="68"/>
      <c r="L40" s="68"/>
      <c r="M40" s="68"/>
      <c r="N40" s="68"/>
      <c r="O40" s="68"/>
      <c r="P40" s="68"/>
      <c r="Q40" s="68">
        <v>63.78</v>
      </c>
      <c r="R40" t="s" s="72">
        <v>33</v>
      </c>
      <c r="S40" s="68"/>
      <c r="T40" s="68"/>
      <c r="U40" s="68"/>
      <c r="V40" s="68"/>
      <c r="W40" s="68"/>
      <c r="X40" s="68"/>
      <c r="Y40" s="68"/>
      <c r="Z40" s="68"/>
      <c r="AA40" s="95"/>
      <c r="AB40" s="68"/>
      <c r="AC40" s="81">
        <f>SUM(C40:AA40)</f>
        <v>63.78</v>
      </c>
      <c r="AD40" s="81">
        <f>SUMIF(D40:AB40,"x",C40:AA40)</f>
        <v>63.78</v>
      </c>
      <c r="AE40" s="68">
        <v>180</v>
      </c>
      <c r="AF40" s="81">
        <f>AE40-AC40</f>
        <v>116.22</v>
      </c>
      <c r="AG40" s="73"/>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74"/>
      <c r="IY40" s="74"/>
      <c r="IZ40" s="74"/>
      <c r="JA40" s="74"/>
      <c r="JB40" s="74"/>
      <c r="JC40" s="74"/>
      <c r="JD40" s="74"/>
      <c r="JE40" s="74"/>
      <c r="JF40" s="74"/>
      <c r="JG40" s="74"/>
      <c r="JH40" s="74"/>
      <c r="JI40" s="74"/>
      <c r="JJ40" s="74"/>
      <c r="JK40" s="75"/>
    </row>
    <row r="41" ht="19.7" customHeight="1">
      <c r="A41" t="s" s="80">
        <v>323</v>
      </c>
      <c r="B41" s="88">
        <v>202</v>
      </c>
      <c r="C41" s="68"/>
      <c r="D41" s="68"/>
      <c r="E41" s="68">
        <v>148.04</v>
      </c>
      <c r="F41" t="s" s="72">
        <v>33</v>
      </c>
      <c r="G41" s="68"/>
      <c r="H41" s="68"/>
      <c r="I41" s="68"/>
      <c r="J41" s="68"/>
      <c r="K41" s="68"/>
      <c r="L41" s="68"/>
      <c r="M41" s="68"/>
      <c r="N41" s="68"/>
      <c r="O41" s="68"/>
      <c r="P41" s="68"/>
      <c r="Q41" s="68"/>
      <c r="R41" s="68"/>
      <c r="S41" s="68"/>
      <c r="T41" s="68"/>
      <c r="U41" s="68"/>
      <c r="V41" s="68"/>
      <c r="W41" s="68"/>
      <c r="X41" s="68"/>
      <c r="Y41" s="68"/>
      <c r="Z41" s="68"/>
      <c r="AA41" s="95"/>
      <c r="AB41" s="68"/>
      <c r="AC41" s="81">
        <f>SUM(C41:AA41)</f>
        <v>148.04</v>
      </c>
      <c r="AD41" s="81">
        <f>SUMIF(D41:AB41,"x",C41:AA41)</f>
        <v>148.04</v>
      </c>
      <c r="AE41" s="68">
        <v>180</v>
      </c>
      <c r="AF41" s="81">
        <f>AE41-AC41</f>
        <v>31.96</v>
      </c>
      <c r="AG41" s="73"/>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5"/>
    </row>
    <row r="42" ht="19.7" customHeight="1">
      <c r="A42" t="s" s="80">
        <v>324</v>
      </c>
      <c r="B42" s="88">
        <v>202</v>
      </c>
      <c r="C42" s="68"/>
      <c r="D42" s="68"/>
      <c r="E42" s="68"/>
      <c r="F42" s="68"/>
      <c r="G42" s="68"/>
      <c r="H42" s="68"/>
      <c r="I42" s="68"/>
      <c r="J42" s="68"/>
      <c r="K42" s="68"/>
      <c r="L42" s="68"/>
      <c r="M42" s="68"/>
      <c r="N42" s="68"/>
      <c r="O42" s="68"/>
      <c r="P42" s="68"/>
      <c r="Q42" s="68"/>
      <c r="R42" s="68"/>
      <c r="S42" s="68"/>
      <c r="T42" s="68"/>
      <c r="U42" s="68"/>
      <c r="V42" s="68"/>
      <c r="W42" s="68"/>
      <c r="X42" s="68"/>
      <c r="Y42" s="68"/>
      <c r="Z42" s="68"/>
      <c r="AA42" s="95"/>
      <c r="AB42" s="68"/>
      <c r="AC42" s="81">
        <f>SUM(C42:AA42)</f>
        <v>0</v>
      </c>
      <c r="AD42" s="81">
        <f>SUMIF(D42:AB42,"x",C42:AA42)</f>
        <v>0</v>
      </c>
      <c r="AE42" s="68"/>
      <c r="AF42" s="81"/>
      <c r="AG42" s="73"/>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c r="IZ42" s="74"/>
      <c r="JA42" s="74"/>
      <c r="JB42" s="74"/>
      <c r="JC42" s="74"/>
      <c r="JD42" s="74"/>
      <c r="JE42" s="74"/>
      <c r="JF42" s="74"/>
      <c r="JG42" s="74"/>
      <c r="JH42" s="74"/>
      <c r="JI42" s="74"/>
      <c r="JJ42" s="74"/>
      <c r="JK42" s="75"/>
    </row>
    <row r="43" ht="19.7" customHeight="1">
      <c r="A43" s="67"/>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95"/>
      <c r="AB43" s="68"/>
      <c r="AC43" s="81"/>
      <c r="AD43" s="81"/>
      <c r="AE43" s="68"/>
      <c r="AF43" s="81"/>
      <c r="AG43" s="73"/>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c r="IZ43" s="74"/>
      <c r="JA43" s="74"/>
      <c r="JB43" s="74"/>
      <c r="JC43" s="74"/>
      <c r="JD43" s="74"/>
      <c r="JE43" s="74"/>
      <c r="JF43" s="74"/>
      <c r="JG43" s="74"/>
      <c r="JH43" s="74"/>
      <c r="JI43" s="74"/>
      <c r="JJ43" s="74"/>
      <c r="JK43" s="75"/>
    </row>
    <row r="44" ht="19.7" customHeight="1">
      <c r="A44" t="s" s="41">
        <v>325</v>
      </c>
      <c r="B44" s="122"/>
      <c r="C44" s="132">
        <f>SUM(C33:C42)</f>
        <v>0</v>
      </c>
      <c r="D44" s="132"/>
      <c r="E44" s="132">
        <f>SUM(E33:E41)</f>
        <v>276.07</v>
      </c>
      <c r="F44" t="s" s="133">
        <v>33</v>
      </c>
      <c r="G44" s="132">
        <f>SUM(G33:G41)</f>
        <v>0</v>
      </c>
      <c r="H44" s="132"/>
      <c r="I44" s="132">
        <f>SUM(I33:I41)</f>
        <v>0</v>
      </c>
      <c r="J44" s="132"/>
      <c r="K44" s="132">
        <f>SUM(K33:K42)</f>
        <v>0</v>
      </c>
      <c r="L44" s="132"/>
      <c r="M44" s="132">
        <f>SUM(M33:M41)</f>
        <v>0</v>
      </c>
      <c r="N44" s="132"/>
      <c r="O44" s="132">
        <f>SUM(O33:O41)</f>
        <v>0</v>
      </c>
      <c r="P44" s="132"/>
      <c r="Q44" s="132">
        <f>SUM(Q33:Q41)</f>
        <v>63.78</v>
      </c>
      <c r="R44" t="s" s="133">
        <v>33</v>
      </c>
      <c r="S44" s="132">
        <f>SUM(S33:S41)</f>
        <v>0</v>
      </c>
      <c r="T44" s="132"/>
      <c r="U44" s="132">
        <f>SUM(U33:U41)</f>
        <v>763.72</v>
      </c>
      <c r="V44" s="132"/>
      <c r="W44" s="132">
        <f>SUM(W33:W41)</f>
        <v>0</v>
      </c>
      <c r="X44" s="132"/>
      <c r="Y44" s="132">
        <f>SUM(Y33:Y41)</f>
        <v>0</v>
      </c>
      <c r="Z44" s="132"/>
      <c r="AA44" s="132">
        <f>SUM(AA33:AA41)</f>
        <v>0</v>
      </c>
      <c r="AB44" s="132"/>
      <c r="AC44" s="132">
        <f>SUM(AC33:AC42)</f>
        <v>1103.57</v>
      </c>
      <c r="AD44" s="132">
        <f>SUM(AD33:AD42)</f>
        <v>339.85</v>
      </c>
      <c r="AE44" s="132">
        <f>SUM(AE33:AE41)</f>
        <v>1620</v>
      </c>
      <c r="AF44" s="132">
        <f>SUM(AF33:AF41)</f>
        <v>516.4299999999999</v>
      </c>
      <c r="AG44" s="125"/>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c r="IZ44" s="74"/>
      <c r="JA44" s="74"/>
      <c r="JB44" s="74"/>
      <c r="JC44" s="74"/>
      <c r="JD44" s="74"/>
      <c r="JE44" s="74"/>
      <c r="JF44" s="74"/>
      <c r="JG44" s="74"/>
      <c r="JH44" s="74"/>
      <c r="JI44" s="74"/>
      <c r="JJ44" s="74"/>
      <c r="JK44" s="75"/>
    </row>
    <row r="45" ht="19.7" customHeight="1">
      <c r="A45" s="67"/>
      <c r="B45" s="6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34"/>
      <c r="AB45" s="127"/>
      <c r="AC45" s="127"/>
      <c r="AD45" s="127"/>
      <c r="AE45" s="127"/>
      <c r="AF45" s="127"/>
      <c r="AG45" s="73"/>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c r="IZ45" s="74"/>
      <c r="JA45" s="74"/>
      <c r="JB45" s="74"/>
      <c r="JC45" s="74"/>
      <c r="JD45" s="74"/>
      <c r="JE45" s="74"/>
      <c r="JF45" s="74"/>
      <c r="JG45" s="74"/>
      <c r="JH45" s="74"/>
      <c r="JI45" s="74"/>
      <c r="JJ45" s="74"/>
      <c r="JK45" s="75"/>
    </row>
    <row r="46" ht="19.7" customHeight="1">
      <c r="A46" t="s" s="118">
        <v>326</v>
      </c>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95"/>
      <c r="AB46" s="68"/>
      <c r="AC46" s="68"/>
      <c r="AD46" s="68"/>
      <c r="AE46" s="68"/>
      <c r="AF46" s="68"/>
      <c r="AG46" s="73"/>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c r="IZ46" s="74"/>
      <c r="JA46" s="74"/>
      <c r="JB46" s="74"/>
      <c r="JC46" s="74"/>
      <c r="JD46" s="74"/>
      <c r="JE46" s="74"/>
      <c r="JF46" s="74"/>
      <c r="JG46" s="74"/>
      <c r="JH46" s="74"/>
      <c r="JI46" s="74"/>
      <c r="JJ46" s="74"/>
      <c r="JK46" s="75"/>
    </row>
    <row r="47" ht="19.7" customHeight="1">
      <c r="A47" t="s" s="80">
        <v>44</v>
      </c>
      <c r="B47" s="88">
        <v>203</v>
      </c>
      <c r="C47" s="68"/>
      <c r="D47" s="68"/>
      <c r="E47" s="68"/>
      <c r="F47" s="68"/>
      <c r="G47" s="68"/>
      <c r="H47" s="68"/>
      <c r="I47" s="68"/>
      <c r="J47" s="68"/>
      <c r="K47" s="68"/>
      <c r="L47" s="68"/>
      <c r="M47" s="68"/>
      <c r="N47" s="68"/>
      <c r="O47" s="68"/>
      <c r="P47" s="68"/>
      <c r="Q47" s="68"/>
      <c r="R47" s="68"/>
      <c r="S47" s="68"/>
      <c r="T47" s="68"/>
      <c r="U47" s="68">
        <v>180</v>
      </c>
      <c r="V47" s="68"/>
      <c r="W47" s="68"/>
      <c r="X47" s="68"/>
      <c r="Y47" s="68"/>
      <c r="Z47" s="68"/>
      <c r="AA47" s="95"/>
      <c r="AB47" s="68"/>
      <c r="AC47" s="81">
        <f>SUM(C47:AA47)</f>
        <v>180</v>
      </c>
      <c r="AD47" s="81">
        <f>SUMIF(D47:AB47,"x",C47:AA47)</f>
        <v>0</v>
      </c>
      <c r="AE47" s="68">
        <v>180</v>
      </c>
      <c r="AF47" s="81">
        <f>AE47-AC47</f>
        <v>0</v>
      </c>
      <c r="AG47" s="73"/>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5"/>
    </row>
    <row r="48" ht="19.7" customHeight="1">
      <c r="A48" t="s" s="80">
        <v>67</v>
      </c>
      <c r="B48" s="88">
        <v>203</v>
      </c>
      <c r="C48" s="68"/>
      <c r="D48" s="119"/>
      <c r="E48" s="68"/>
      <c r="F48" s="119"/>
      <c r="G48" s="68">
        <v>49.14</v>
      </c>
      <c r="H48" t="s" s="135">
        <v>33</v>
      </c>
      <c r="I48" s="68"/>
      <c r="J48" s="119"/>
      <c r="K48" s="68"/>
      <c r="L48" s="119"/>
      <c r="M48" s="68"/>
      <c r="N48" s="68"/>
      <c r="O48" s="68"/>
      <c r="P48" s="119"/>
      <c r="Q48" s="68"/>
      <c r="R48" s="119"/>
      <c r="S48" s="68"/>
      <c r="T48" s="68"/>
      <c r="U48" s="68"/>
      <c r="V48" s="119"/>
      <c r="W48" s="68"/>
      <c r="X48" s="119"/>
      <c r="Y48" s="68"/>
      <c r="Z48" s="119"/>
      <c r="AA48" s="95"/>
      <c r="AB48" s="119"/>
      <c r="AC48" s="81">
        <f>SUM(C48:AA48)</f>
        <v>49.14</v>
      </c>
      <c r="AD48" s="81">
        <f>SUMIF(D48:AB48,"x",C48:AA48)</f>
        <v>49.14</v>
      </c>
      <c r="AE48" s="68">
        <v>180</v>
      </c>
      <c r="AF48" s="81">
        <f>AE48-AC48</f>
        <v>130.86</v>
      </c>
      <c r="AG48" s="73"/>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5"/>
    </row>
    <row r="49" ht="19.7" customHeight="1">
      <c r="A49" t="s" s="80">
        <v>37</v>
      </c>
      <c r="B49" s="88">
        <v>203</v>
      </c>
      <c r="C49" s="68">
        <v>73.44</v>
      </c>
      <c r="D49" t="s" s="72">
        <v>33</v>
      </c>
      <c r="E49" s="68"/>
      <c r="F49" s="68"/>
      <c r="G49" s="68"/>
      <c r="H49" s="68"/>
      <c r="I49" s="68"/>
      <c r="J49" s="68"/>
      <c r="K49" s="68"/>
      <c r="L49" s="68"/>
      <c r="M49" s="68"/>
      <c r="N49" s="68"/>
      <c r="O49" s="68"/>
      <c r="P49" s="68"/>
      <c r="Q49" s="68"/>
      <c r="R49" s="68"/>
      <c r="S49" s="68"/>
      <c r="T49" s="68"/>
      <c r="U49" s="68">
        <v>69.66</v>
      </c>
      <c r="V49" s="68"/>
      <c r="W49" s="68"/>
      <c r="X49" s="68"/>
      <c r="Y49" s="68"/>
      <c r="Z49" s="68"/>
      <c r="AA49" s="95"/>
      <c r="AB49" s="68"/>
      <c r="AC49" s="81">
        <f>SUM(C49:AA49)</f>
        <v>143.1</v>
      </c>
      <c r="AD49" s="81">
        <f>SUMIF(D49:AB49,"x",C49:AA49)</f>
        <v>73.44</v>
      </c>
      <c r="AE49" s="68">
        <v>180</v>
      </c>
      <c r="AF49" s="81">
        <f>AE49-AC49</f>
        <v>36.9</v>
      </c>
      <c r="AG49" s="73"/>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5"/>
    </row>
    <row r="50" ht="19.7" customHeight="1">
      <c r="A50" t="s" s="80">
        <v>327</v>
      </c>
      <c r="B50" s="88">
        <v>203</v>
      </c>
      <c r="C50" s="68"/>
      <c r="D50" s="68"/>
      <c r="E50" s="68"/>
      <c r="F50" s="68"/>
      <c r="G50" s="68"/>
      <c r="H50" s="68"/>
      <c r="I50" s="68"/>
      <c r="J50" s="68"/>
      <c r="K50" s="68"/>
      <c r="L50" s="68"/>
      <c r="M50" s="68"/>
      <c r="N50" s="68"/>
      <c r="O50" s="68"/>
      <c r="P50" s="68"/>
      <c r="Q50" s="68"/>
      <c r="R50" s="68"/>
      <c r="S50" s="68"/>
      <c r="T50" s="68"/>
      <c r="U50" s="68"/>
      <c r="V50" s="68"/>
      <c r="W50" s="68"/>
      <c r="X50" s="68"/>
      <c r="Y50" s="68"/>
      <c r="Z50" s="68"/>
      <c r="AA50" s="95"/>
      <c r="AB50" s="68"/>
      <c r="AC50" s="81">
        <f>SUM(C50:AA50)</f>
        <v>0</v>
      </c>
      <c r="AD50" s="81">
        <f>SUMIF(D50:AB50,"x",C50:AA50)</f>
        <v>0</v>
      </c>
      <c r="AE50" s="68">
        <v>180</v>
      </c>
      <c r="AF50" s="81">
        <f>AE50-AC50</f>
        <v>180</v>
      </c>
      <c r="AG50" s="73"/>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5"/>
    </row>
    <row r="51" ht="19.7" customHeight="1">
      <c r="A51" t="s" s="80">
        <v>38</v>
      </c>
      <c r="B51" s="88">
        <v>203</v>
      </c>
      <c r="C51" s="68">
        <v>77.31</v>
      </c>
      <c r="D51" t="s" s="72">
        <v>33</v>
      </c>
      <c r="E51" s="68">
        <v>59.44</v>
      </c>
      <c r="F51" t="s" s="72">
        <v>33</v>
      </c>
      <c r="G51" s="68">
        <v>19.02</v>
      </c>
      <c r="H51" t="s" s="72">
        <v>33</v>
      </c>
      <c r="I51" s="68">
        <v>23.7</v>
      </c>
      <c r="J51" t="s" s="72">
        <v>33</v>
      </c>
      <c r="K51" s="68"/>
      <c r="L51" s="68"/>
      <c r="M51" s="68"/>
      <c r="N51" s="68"/>
      <c r="O51" s="68"/>
      <c r="P51" s="68"/>
      <c r="Q51" s="68"/>
      <c r="R51" s="68"/>
      <c r="S51" s="68"/>
      <c r="T51" s="68"/>
      <c r="U51" s="68"/>
      <c r="V51" s="68"/>
      <c r="W51" s="68"/>
      <c r="X51" s="68"/>
      <c r="Y51" s="68"/>
      <c r="Z51" s="68"/>
      <c r="AA51" s="95"/>
      <c r="AB51" s="68"/>
      <c r="AC51" s="81">
        <f>SUM(C51:AA51)</f>
        <v>179.47</v>
      </c>
      <c r="AD51" s="81">
        <f>SUMIF(D51:AB51,"x",C51:AA51)</f>
        <v>179.47</v>
      </c>
      <c r="AE51" s="68">
        <v>180</v>
      </c>
      <c r="AF51" s="81">
        <f>AE51-AC51</f>
        <v>0.53</v>
      </c>
      <c r="AG51" s="73"/>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5"/>
    </row>
    <row r="52" ht="19.7" customHeight="1">
      <c r="A52" t="s" s="80">
        <v>61</v>
      </c>
      <c r="B52" s="88">
        <v>203</v>
      </c>
      <c r="C52" s="68"/>
      <c r="D52" s="68"/>
      <c r="E52" s="68">
        <v>180</v>
      </c>
      <c r="F52" t="s" s="72">
        <v>33</v>
      </c>
      <c r="G52" s="68"/>
      <c r="H52" s="68"/>
      <c r="I52" s="68"/>
      <c r="J52" s="68"/>
      <c r="K52" s="68"/>
      <c r="L52" s="68"/>
      <c r="M52" s="68"/>
      <c r="N52" s="68"/>
      <c r="O52" s="68"/>
      <c r="P52" s="68"/>
      <c r="Q52" s="68"/>
      <c r="R52" s="68"/>
      <c r="S52" s="68"/>
      <c r="T52" s="68"/>
      <c r="U52" s="68"/>
      <c r="V52" s="68"/>
      <c r="W52" s="68"/>
      <c r="X52" s="68"/>
      <c r="Y52" s="68"/>
      <c r="Z52" s="68"/>
      <c r="AA52" s="95"/>
      <c r="AB52" s="68"/>
      <c r="AC52" s="81">
        <f>SUM(C52:AA52)</f>
        <v>180</v>
      </c>
      <c r="AD52" s="81">
        <f>SUMIF(D52:AB52,"x",C52:AA52)</f>
        <v>180</v>
      </c>
      <c r="AE52" s="68">
        <v>180</v>
      </c>
      <c r="AF52" s="81">
        <f>AE52-AC52</f>
        <v>0</v>
      </c>
      <c r="AG52" s="73"/>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5"/>
    </row>
    <row r="53" ht="19.7" customHeight="1">
      <c r="A53" t="s" s="80">
        <v>328</v>
      </c>
      <c r="B53" s="88">
        <v>203</v>
      </c>
      <c r="C53" s="68"/>
      <c r="D53" s="68"/>
      <c r="E53" s="68"/>
      <c r="F53" s="68"/>
      <c r="G53" s="68"/>
      <c r="H53" s="68"/>
      <c r="I53" s="68"/>
      <c r="J53" s="68"/>
      <c r="K53" s="68"/>
      <c r="L53" s="68"/>
      <c r="M53" s="68"/>
      <c r="N53" s="68"/>
      <c r="O53" s="68"/>
      <c r="P53" s="68"/>
      <c r="Q53" s="68"/>
      <c r="R53" s="68"/>
      <c r="S53" s="68"/>
      <c r="T53" s="68"/>
      <c r="U53" s="68">
        <v>180</v>
      </c>
      <c r="V53" s="68"/>
      <c r="W53" s="68"/>
      <c r="X53" s="68"/>
      <c r="Y53" s="68"/>
      <c r="Z53" s="68"/>
      <c r="AA53" s="95"/>
      <c r="AB53" s="68"/>
      <c r="AC53" s="81">
        <f>SUM(C53:AA53)</f>
        <v>180</v>
      </c>
      <c r="AD53" s="81">
        <f>SUMIF(D53:AB53,"x",C53:AA53)</f>
        <v>0</v>
      </c>
      <c r="AE53" s="68">
        <v>180</v>
      </c>
      <c r="AF53" s="81">
        <f>AE53-AC53</f>
        <v>0</v>
      </c>
      <c r="AG53" s="73"/>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4"/>
      <c r="IV53" s="74"/>
      <c r="IW53" s="74"/>
      <c r="IX53" s="74"/>
      <c r="IY53" s="74"/>
      <c r="IZ53" s="74"/>
      <c r="JA53" s="74"/>
      <c r="JB53" s="74"/>
      <c r="JC53" s="74"/>
      <c r="JD53" s="74"/>
      <c r="JE53" s="74"/>
      <c r="JF53" s="74"/>
      <c r="JG53" s="74"/>
      <c r="JH53" s="74"/>
      <c r="JI53" s="74"/>
      <c r="JJ53" s="74"/>
      <c r="JK53" s="75"/>
    </row>
    <row r="54" ht="19.7" customHeight="1">
      <c r="A54" t="s" s="80">
        <v>329</v>
      </c>
      <c r="B54" s="88">
        <v>203</v>
      </c>
      <c r="C54" s="68"/>
      <c r="D54" s="68"/>
      <c r="E54" s="68"/>
      <c r="F54" s="68"/>
      <c r="G54" s="68"/>
      <c r="H54" s="68"/>
      <c r="I54" s="68"/>
      <c r="J54" s="68"/>
      <c r="K54" s="68"/>
      <c r="L54" s="68"/>
      <c r="M54" s="68"/>
      <c r="N54" s="68"/>
      <c r="O54" s="68"/>
      <c r="P54" s="68"/>
      <c r="Q54" s="68"/>
      <c r="R54" s="68"/>
      <c r="S54" s="68"/>
      <c r="T54" s="68"/>
      <c r="U54" s="68"/>
      <c r="V54" s="68"/>
      <c r="W54" s="68"/>
      <c r="X54" s="68"/>
      <c r="Y54" s="68"/>
      <c r="Z54" s="68"/>
      <c r="AA54" s="95"/>
      <c r="AB54" s="68"/>
      <c r="AC54" s="81">
        <f>SUM(C54:AA54)</f>
        <v>0</v>
      </c>
      <c r="AD54" s="81">
        <f>SUMIF(D54:AB54,"x",C54:AA54)</f>
        <v>0</v>
      </c>
      <c r="AE54" s="68">
        <v>180</v>
      </c>
      <c r="AF54" s="81">
        <f>AE54-AC54</f>
        <v>180</v>
      </c>
      <c r="AG54" s="73"/>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5"/>
    </row>
    <row r="55" ht="19.7" customHeight="1">
      <c r="A55" t="s" s="80">
        <v>330</v>
      </c>
      <c r="B55" s="88">
        <v>203</v>
      </c>
      <c r="C55" s="68"/>
      <c r="D55" s="68"/>
      <c r="E55" s="68"/>
      <c r="F55" s="68"/>
      <c r="G55" s="68"/>
      <c r="H55" s="68"/>
      <c r="I55" s="68"/>
      <c r="J55" s="68"/>
      <c r="K55" s="68"/>
      <c r="L55" s="68"/>
      <c r="M55" s="68"/>
      <c r="N55" s="68"/>
      <c r="O55" s="68"/>
      <c r="P55" s="68"/>
      <c r="Q55" s="68"/>
      <c r="R55" s="68"/>
      <c r="S55" s="68"/>
      <c r="T55" s="68"/>
      <c r="U55" s="68"/>
      <c r="V55" s="68"/>
      <c r="W55" s="68"/>
      <c r="X55" s="68"/>
      <c r="Y55" s="68"/>
      <c r="Z55" s="68"/>
      <c r="AA55" s="95"/>
      <c r="AB55" s="68"/>
      <c r="AC55" s="81"/>
      <c r="AD55" s="81"/>
      <c r="AE55" s="68"/>
      <c r="AF55" s="81"/>
      <c r="AG55" s="73"/>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5"/>
    </row>
    <row r="56" ht="19.7" customHeight="1">
      <c r="A56" t="s" s="80">
        <v>331</v>
      </c>
      <c r="B56" s="88">
        <v>203</v>
      </c>
      <c r="C56" s="68"/>
      <c r="D56" s="68"/>
      <c r="E56" s="68">
        <v>45.43</v>
      </c>
      <c r="F56" t="s" s="72">
        <v>33</v>
      </c>
      <c r="G56" s="68"/>
      <c r="H56" s="68"/>
      <c r="I56" s="68"/>
      <c r="J56" s="68"/>
      <c r="K56" s="68"/>
      <c r="L56" s="68"/>
      <c r="M56" s="68"/>
      <c r="N56" s="68"/>
      <c r="O56" s="68"/>
      <c r="P56" s="68"/>
      <c r="Q56" s="68"/>
      <c r="R56" s="68"/>
      <c r="S56" s="68"/>
      <c r="T56" s="68"/>
      <c r="U56" s="68"/>
      <c r="V56" s="68"/>
      <c r="W56" s="68"/>
      <c r="X56" s="68"/>
      <c r="Y56" s="68"/>
      <c r="Z56" s="68"/>
      <c r="AA56" s="95"/>
      <c r="AB56" s="68"/>
      <c r="AC56" s="81"/>
      <c r="AD56" s="81"/>
      <c r="AE56" s="68"/>
      <c r="AF56" s="81"/>
      <c r="AG56" s="73"/>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5"/>
    </row>
    <row r="57" ht="19.7" customHeight="1">
      <c r="A57" s="67"/>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95"/>
      <c r="AB57" s="68"/>
      <c r="AC57" s="81"/>
      <c r="AD57" s="81"/>
      <c r="AE57" s="68"/>
      <c r="AF57" s="81"/>
      <c r="AG57" s="73"/>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5"/>
    </row>
    <row r="58" ht="19.7" customHeight="1">
      <c r="A58" t="s" s="41">
        <v>332</v>
      </c>
      <c r="B58" s="89"/>
      <c r="C58" s="81">
        <f>SUM(C47:C54)</f>
        <v>150.75</v>
      </c>
      <c r="D58" t="s" s="110">
        <v>33</v>
      </c>
      <c r="E58" s="81">
        <f>SUM(E47:E54)</f>
        <v>239.44</v>
      </c>
      <c r="F58" t="s" s="110">
        <v>33</v>
      </c>
      <c r="G58" s="81">
        <f>SUM(G47:G54)</f>
        <v>68.16</v>
      </c>
      <c r="H58" t="s" s="110">
        <v>33</v>
      </c>
      <c r="I58" s="81">
        <f>SUM(I47:I54)</f>
        <v>23.7</v>
      </c>
      <c r="J58" t="s" s="110">
        <v>33</v>
      </c>
      <c r="K58" s="81">
        <f>SUM(K47:K54)</f>
        <v>0</v>
      </c>
      <c r="L58" s="81"/>
      <c r="M58" s="81">
        <f>SUM(M47:M54)</f>
        <v>0</v>
      </c>
      <c r="N58" s="81"/>
      <c r="O58" s="81">
        <f>SUM(O47:O54)</f>
        <v>0</v>
      </c>
      <c r="P58" s="81"/>
      <c r="Q58" s="81">
        <f>SUM(Q47:Q54)</f>
        <v>0</v>
      </c>
      <c r="R58" s="81"/>
      <c r="S58" s="81">
        <f>SUM(S47:S54)</f>
        <v>0</v>
      </c>
      <c r="T58" s="81"/>
      <c r="U58" s="81">
        <f>SUM(U47:U54)</f>
        <v>429.66</v>
      </c>
      <c r="V58" s="81"/>
      <c r="W58" s="81">
        <f>SUM(W47:W54)</f>
        <v>0</v>
      </c>
      <c r="X58" s="81"/>
      <c r="Y58" s="81">
        <f>SUM(Y47:Y54)</f>
        <v>0</v>
      </c>
      <c r="Z58" s="81"/>
      <c r="AA58" s="81">
        <f>SUM(AA47:AA54)</f>
        <v>0</v>
      </c>
      <c r="AB58" s="81"/>
      <c r="AC58" s="81">
        <f>SUM(AC47:AC56)</f>
        <v>911.71</v>
      </c>
      <c r="AD58" s="81">
        <f>SUM(AD47:AD54)</f>
        <v>482.05</v>
      </c>
      <c r="AE58" s="81">
        <f>SUM(AE47:AE54)</f>
        <v>1440</v>
      </c>
      <c r="AF58" s="81">
        <f>SUM(AF47:AF54)</f>
        <v>528.29</v>
      </c>
      <c r="AG58" s="73"/>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5"/>
    </row>
    <row r="59" ht="14.7" customHeight="1">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5"/>
    </row>
    <row r="60" ht="21.95" customHeight="1">
      <c r="A60" t="s" s="113">
        <v>307</v>
      </c>
      <c r="B60" s="92"/>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73"/>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5"/>
    </row>
    <row r="61" ht="18" customHeight="1">
      <c r="A61" s="92"/>
      <c r="B61" s="92"/>
      <c r="C61" t="s" s="93">
        <v>261</v>
      </c>
      <c r="D61" s="109"/>
      <c r="E61" t="s" s="35">
        <v>262</v>
      </c>
      <c r="F61" s="109"/>
      <c r="G61" t="s" s="35">
        <v>263</v>
      </c>
      <c r="H61" s="109"/>
      <c r="I61" t="s" s="35">
        <v>264</v>
      </c>
      <c r="J61" s="109"/>
      <c r="K61" t="s" s="35">
        <v>265</v>
      </c>
      <c r="L61" s="109"/>
      <c r="M61" t="s" s="35">
        <v>266</v>
      </c>
      <c r="N61" s="109"/>
      <c r="O61" t="s" s="35">
        <v>267</v>
      </c>
      <c r="P61" s="109"/>
      <c r="Q61" t="s" s="35">
        <v>268</v>
      </c>
      <c r="R61" s="109"/>
      <c r="S61" t="s" s="35">
        <v>269</v>
      </c>
      <c r="T61" s="109"/>
      <c r="U61" t="s" s="35">
        <v>270</v>
      </c>
      <c r="V61" s="109"/>
      <c r="W61" t="s" s="35">
        <v>271</v>
      </c>
      <c r="X61" s="109"/>
      <c r="Y61" t="s" s="35">
        <v>272</v>
      </c>
      <c r="Z61" s="109"/>
      <c r="AA61" t="s" s="35">
        <v>261</v>
      </c>
      <c r="AB61" s="109"/>
      <c r="AC61" t="s" s="35">
        <v>194</v>
      </c>
      <c r="AD61" t="s" s="35">
        <v>273</v>
      </c>
      <c r="AE61" t="s" s="35">
        <v>277</v>
      </c>
      <c r="AF61" t="s" s="35">
        <v>278</v>
      </c>
      <c r="AG61" s="73"/>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5"/>
    </row>
    <row r="62" ht="16.7" customHeight="1">
      <c r="A62" t="s" s="80">
        <v>333</v>
      </c>
      <c r="B62" s="88">
        <v>204</v>
      </c>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81">
        <f>SUM(C62:AA62)</f>
        <v>0</v>
      </c>
      <c r="AD62" s="81">
        <f>SUMIF(D62:AB62,"x",C62:AA62)</f>
        <v>0</v>
      </c>
      <c r="AE62" s="81"/>
      <c r="AF62" s="81"/>
      <c r="AG62" s="73"/>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5"/>
    </row>
    <row r="63" ht="16.7" customHeight="1">
      <c r="A63" t="s" s="80">
        <v>334</v>
      </c>
      <c r="B63" s="88">
        <v>204</v>
      </c>
      <c r="C63" s="68"/>
      <c r="D63" s="68"/>
      <c r="E63" s="68"/>
      <c r="F63" s="68"/>
      <c r="G63" s="68"/>
      <c r="H63" s="68"/>
      <c r="I63" s="68"/>
      <c r="J63" s="68"/>
      <c r="K63" s="68"/>
      <c r="L63" s="68"/>
      <c r="M63" s="68"/>
      <c r="N63" s="68"/>
      <c r="O63" s="68"/>
      <c r="P63" s="68"/>
      <c r="Q63" s="68"/>
      <c r="R63" s="68"/>
      <c r="S63" s="68"/>
      <c r="T63" s="68"/>
      <c r="U63" s="68">
        <v>516.09</v>
      </c>
      <c r="V63" s="68"/>
      <c r="W63" s="68"/>
      <c r="X63" s="68"/>
      <c r="Y63" s="68"/>
      <c r="Z63" s="68"/>
      <c r="AA63" s="68"/>
      <c r="AB63" s="68"/>
      <c r="AC63" s="81">
        <f>SUM(C63:AA63)</f>
        <v>516.09</v>
      </c>
      <c r="AD63" s="81">
        <f>SUMIF(D63:AB63,"x",C63:AA63)</f>
        <v>0</v>
      </c>
      <c r="AE63" s="81"/>
      <c r="AF63" s="81"/>
      <c r="AG63" s="73"/>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5"/>
    </row>
    <row r="64" ht="16.7" customHeight="1">
      <c r="A64" t="s" s="41">
        <v>194</v>
      </c>
      <c r="B64" s="67"/>
      <c r="C64" s="81">
        <f>SUM(C62:C63)</f>
        <v>0</v>
      </c>
      <c r="D64" s="81"/>
      <c r="E64" s="81">
        <f>SUM(E62:E63)</f>
        <v>0</v>
      </c>
      <c r="F64" s="81"/>
      <c r="G64" s="81">
        <f>SUM(G62:G63)</f>
        <v>0</v>
      </c>
      <c r="H64" s="81"/>
      <c r="I64" s="81">
        <f>SUM(I62:I63)</f>
        <v>0</v>
      </c>
      <c r="J64" s="81"/>
      <c r="K64" s="81">
        <f>SUM(K62:K63)</f>
        <v>0</v>
      </c>
      <c r="L64" s="81"/>
      <c r="M64" s="81">
        <f>SUM(M62:M63)</f>
        <v>0</v>
      </c>
      <c r="N64" s="81"/>
      <c r="O64" s="81">
        <f>SUM(O62:O63)</f>
        <v>0</v>
      </c>
      <c r="P64" s="81"/>
      <c r="Q64" s="81">
        <f>SUM(Q62:Q63)</f>
        <v>0</v>
      </c>
      <c r="R64" s="81"/>
      <c r="S64" s="81">
        <f>SUM(S62:S63)</f>
        <v>0</v>
      </c>
      <c r="T64" s="81"/>
      <c r="U64" s="81">
        <f>SUM(U62:U63)</f>
        <v>516.09</v>
      </c>
      <c r="V64" s="81"/>
      <c r="W64" s="81">
        <f>SUM(W62:W63)</f>
        <v>0</v>
      </c>
      <c r="X64" s="81"/>
      <c r="Y64" s="81">
        <f>SUM(Y62:Y63)</f>
        <v>0</v>
      </c>
      <c r="Z64" s="81"/>
      <c r="AA64" s="81">
        <f>SUM(AA62:AA63)</f>
        <v>0</v>
      </c>
      <c r="AB64" s="81"/>
      <c r="AC64" s="81">
        <f>SUM(AC62:AC63)</f>
        <v>516.09</v>
      </c>
      <c r="AD64" s="81">
        <f>SUM(AD62:AD63)</f>
        <v>0</v>
      </c>
      <c r="AE64" s="81">
        <f>AE7</f>
        <v>3250</v>
      </c>
      <c r="AF64" s="81">
        <f>AE64-AC64</f>
        <v>2733.91</v>
      </c>
      <c r="AG64" s="73"/>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5"/>
    </row>
    <row r="65" ht="16.7" customHeight="1">
      <c r="A65" t="s" s="80">
        <v>335</v>
      </c>
      <c r="B65" s="88">
        <v>205</v>
      </c>
      <c r="C65" s="68"/>
      <c r="D65" s="68"/>
      <c r="E65" s="68"/>
      <c r="F65" s="68"/>
      <c r="G65" s="68"/>
      <c r="H65" s="68"/>
      <c r="I65" s="68"/>
      <c r="J65" s="68"/>
      <c r="K65" s="68"/>
      <c r="L65" s="68"/>
      <c r="M65" s="68"/>
      <c r="N65" s="68"/>
      <c r="O65" s="68"/>
      <c r="P65" s="68"/>
      <c r="Q65" s="68"/>
      <c r="R65" s="68"/>
      <c r="S65" s="68"/>
      <c r="T65" s="68"/>
      <c r="U65" s="68">
        <v>1300</v>
      </c>
      <c r="V65" s="68"/>
      <c r="W65" s="68"/>
      <c r="X65" s="68"/>
      <c r="Y65" s="68"/>
      <c r="Z65" s="68"/>
      <c r="AA65" s="68"/>
      <c r="AB65" s="68"/>
      <c r="AC65" s="81">
        <f>SUM(C65:AA65)</f>
        <v>1300</v>
      </c>
      <c r="AD65" s="81">
        <f>SUMIF(D65:AB65,"x",C65:AA65)</f>
        <v>0</v>
      </c>
      <c r="AE65" s="81"/>
      <c r="AF65" s="81"/>
      <c r="AG65" s="73"/>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5"/>
    </row>
    <row r="66" ht="16.7" customHeight="1">
      <c r="A66" t="s" s="80">
        <v>336</v>
      </c>
      <c r="B66" s="88">
        <v>205</v>
      </c>
      <c r="C66" s="68"/>
      <c r="D66" s="68"/>
      <c r="E66" s="68"/>
      <c r="F66" s="68"/>
      <c r="G66" s="68"/>
      <c r="H66" s="68"/>
      <c r="I66" s="68">
        <v>610.3099999999999</v>
      </c>
      <c r="J66" t="s" s="72">
        <v>33</v>
      </c>
      <c r="K66" s="68"/>
      <c r="L66" s="68"/>
      <c r="M66" s="68"/>
      <c r="N66" s="68"/>
      <c r="O66" s="68"/>
      <c r="P66" s="68"/>
      <c r="Q66" s="68"/>
      <c r="R66" s="68"/>
      <c r="S66" s="68"/>
      <c r="T66" s="68"/>
      <c r="U66" s="68"/>
      <c r="V66" s="68"/>
      <c r="W66" s="68"/>
      <c r="X66" s="68"/>
      <c r="Y66" s="68"/>
      <c r="Z66" s="68"/>
      <c r="AA66" s="68"/>
      <c r="AB66" s="68"/>
      <c r="AC66" s="81">
        <f>SUM(C66:AA66)</f>
        <v>610.3099999999999</v>
      </c>
      <c r="AD66" s="81">
        <f>SUMIF(D66:AB66,"x",C66:AA66)</f>
        <v>610.3099999999999</v>
      </c>
      <c r="AE66" s="81"/>
      <c r="AF66" s="81"/>
      <c r="AG66" s="73"/>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5"/>
    </row>
    <row r="67" ht="16.7" customHeight="1">
      <c r="A67" t="s" s="41">
        <v>194</v>
      </c>
      <c r="B67" s="67"/>
      <c r="C67" s="81">
        <f>SUM(C65:C66)</f>
        <v>0</v>
      </c>
      <c r="D67" s="81"/>
      <c r="E67" s="81">
        <f>SUM(E65:E66)</f>
        <v>0</v>
      </c>
      <c r="F67" s="81"/>
      <c r="G67" s="81">
        <f>SUM(G65:G66)</f>
        <v>0</v>
      </c>
      <c r="H67" s="81"/>
      <c r="I67" s="81">
        <f>SUM(I65:I66)</f>
        <v>610.3099999999999</v>
      </c>
      <c r="J67" t="s" s="110">
        <v>33</v>
      </c>
      <c r="K67" s="81">
        <f>SUM(K65:K66)</f>
        <v>0</v>
      </c>
      <c r="L67" s="81"/>
      <c r="M67" s="81">
        <f>SUM(M65:M66)</f>
        <v>0</v>
      </c>
      <c r="N67" s="81"/>
      <c r="O67" s="81">
        <f>SUM(O65:O66)</f>
        <v>0</v>
      </c>
      <c r="P67" s="81"/>
      <c r="Q67" s="81">
        <f>SUM(Q65:Q66)</f>
        <v>0</v>
      </c>
      <c r="R67" s="81"/>
      <c r="S67" s="81">
        <f>SUM(S65:S66)</f>
        <v>0</v>
      </c>
      <c r="T67" s="81"/>
      <c r="U67" s="81">
        <f>SUM(U65:U66)</f>
        <v>1300</v>
      </c>
      <c r="V67" s="81"/>
      <c r="W67" s="81">
        <f>SUM(W65:W66)</f>
        <v>0</v>
      </c>
      <c r="X67" s="81"/>
      <c r="Y67" s="81">
        <f>SUM(Y65:Y66)</f>
        <v>0</v>
      </c>
      <c r="Z67" s="81"/>
      <c r="AA67" s="81">
        <f>SUM(AA65:AA66)</f>
        <v>0</v>
      </c>
      <c r="AB67" s="81"/>
      <c r="AC67" s="81">
        <f>SUM(AC65:AC66)</f>
        <v>1910.31</v>
      </c>
      <c r="AD67" s="81">
        <f>SUM(AD65:AD66)</f>
        <v>610.3099999999999</v>
      </c>
      <c r="AE67" s="81">
        <f>AE8</f>
        <v>3250</v>
      </c>
      <c r="AF67" s="81">
        <f>AE67-AC67</f>
        <v>1339.69</v>
      </c>
      <c r="AG67" s="136"/>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c r="GQ67" s="105"/>
      <c r="GR67" s="105"/>
      <c r="GS67" s="105"/>
      <c r="GT67" s="105"/>
      <c r="GU67" s="105"/>
      <c r="GV67" s="105"/>
      <c r="GW67" s="105"/>
      <c r="GX67" s="105"/>
      <c r="GY67" s="105"/>
      <c r="GZ67" s="105"/>
      <c r="HA67" s="105"/>
      <c r="HB67" s="105"/>
      <c r="HC67" s="105"/>
      <c r="HD67" s="105"/>
      <c r="HE67" s="105"/>
      <c r="HF67" s="105"/>
      <c r="HG67" s="105"/>
      <c r="HH67" s="105"/>
      <c r="HI67" s="105"/>
      <c r="HJ67" s="105"/>
      <c r="HK67" s="105"/>
      <c r="HL67" s="105"/>
      <c r="HM67" s="105"/>
      <c r="HN67" s="105"/>
      <c r="HO67" s="105"/>
      <c r="HP67" s="105"/>
      <c r="HQ67" s="105"/>
      <c r="HR67" s="105"/>
      <c r="HS67" s="105"/>
      <c r="HT67" s="105"/>
      <c r="HU67" s="105"/>
      <c r="HV67" s="105"/>
      <c r="HW67" s="105"/>
      <c r="HX67" s="105"/>
      <c r="HY67" s="105"/>
      <c r="HZ67" s="105"/>
      <c r="IA67" s="105"/>
      <c r="IB67" s="105"/>
      <c r="IC67" s="105"/>
      <c r="ID67" s="105"/>
      <c r="IE67" s="105"/>
      <c r="IF67" s="105"/>
      <c r="IG67" s="105"/>
      <c r="IH67" s="105"/>
      <c r="II67" s="105"/>
      <c r="IJ67" s="105"/>
      <c r="IK67" s="105"/>
      <c r="IL67" s="105"/>
      <c r="IM67" s="105"/>
      <c r="IN67" s="105"/>
      <c r="IO67" s="105"/>
      <c r="IP67" s="105"/>
      <c r="IQ67" s="105"/>
      <c r="IR67" s="105"/>
      <c r="IS67" s="105"/>
      <c r="IT67" s="105"/>
      <c r="IU67" s="105"/>
      <c r="IV67" s="105"/>
      <c r="IW67" s="105"/>
      <c r="IX67" s="105"/>
      <c r="IY67" s="105"/>
      <c r="IZ67" s="105"/>
      <c r="JA67" s="105"/>
      <c r="JB67" s="105"/>
      <c r="JC67" s="105"/>
      <c r="JD67" s="105"/>
      <c r="JE67" s="105"/>
      <c r="JF67" s="105"/>
      <c r="JG67" s="105"/>
      <c r="JH67" s="105"/>
      <c r="JI67" s="105"/>
      <c r="JJ67" s="105"/>
      <c r="JK67" s="106"/>
    </row>
  </sheetData>
  <conditionalFormatting sqref="AF1:AF67">
    <cfRule type="cellIs" dxfId="3" priority="1" operator="lessThan" stopIfTrue="1">
      <formula>0</formula>
    </cfRule>
  </conditionalFormatting>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JK66"/>
  <sheetViews>
    <sheetView workbookViewId="0" showGridLines="0" defaultGridColor="1"/>
  </sheetViews>
  <sheetFormatPr defaultColWidth="10.3333" defaultRowHeight="19.7" customHeight="1" outlineLevelRow="0" outlineLevelCol="0"/>
  <cols>
    <col min="1" max="1" width="33.3516" style="137" customWidth="1"/>
    <col min="2" max="2" width="5.85156" style="137" customWidth="1"/>
    <col min="3" max="3" width="12" style="137" customWidth="1"/>
    <col min="4" max="4" width="2.5" style="137" customWidth="1"/>
    <col min="5" max="5" width="10.5" style="137" customWidth="1"/>
    <col min="6" max="6" width="2.5" style="137" customWidth="1"/>
    <col min="7" max="7" width="13" style="137" customWidth="1"/>
    <col min="8" max="8" width="2.5" style="137" customWidth="1"/>
    <col min="9" max="9" width="13.6719" style="137" customWidth="1"/>
    <col min="10" max="10" width="2.5" style="137" customWidth="1"/>
    <col min="11" max="11" width="12" style="137" customWidth="1"/>
    <col min="12" max="12" width="2.5" style="137" customWidth="1"/>
    <col min="13" max="13" width="10.5" style="137" customWidth="1"/>
    <col min="14" max="14" width="2.5" style="137" customWidth="1"/>
    <col min="15" max="15" width="10.5" style="137" customWidth="1"/>
    <col min="16" max="16" width="2.5" style="137" customWidth="1"/>
    <col min="17" max="17" width="12" style="137" customWidth="1"/>
    <col min="18" max="18" width="2.5" style="137" customWidth="1"/>
    <col min="19" max="19" width="11.8516" style="137" customWidth="1"/>
    <col min="20" max="20" width="2.5" style="137" customWidth="1"/>
    <col min="21" max="21" width="10.5" style="137" customWidth="1"/>
    <col min="22" max="22" width="2.5" style="137" customWidth="1"/>
    <col min="23" max="23" width="10.5" style="137" customWidth="1"/>
    <col min="24" max="24" width="2.5" style="137" customWidth="1"/>
    <col min="25" max="25" width="10.5" style="137" customWidth="1"/>
    <col min="26" max="26" width="2.5" style="137" customWidth="1"/>
    <col min="27" max="27" width="10.5" style="137" customWidth="1"/>
    <col min="28" max="28" width="2.5" style="137" customWidth="1"/>
    <col min="29" max="30" width="12.8516" style="137" customWidth="1"/>
    <col min="31" max="31" width="13.6719" style="137" customWidth="1"/>
    <col min="32" max="32" width="13.5" style="137" customWidth="1"/>
    <col min="33" max="33" width="10.8516" style="137" customWidth="1"/>
    <col min="34" max="271" width="10.3516" style="137" customWidth="1"/>
    <col min="272" max="16384" width="10.3516" style="137" customWidth="1"/>
  </cols>
  <sheetData>
    <row r="1" ht="21.95" customHeight="1">
      <c r="A1" t="s" s="108">
        <v>181</v>
      </c>
      <c r="B1" s="7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9"/>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1"/>
    </row>
    <row r="2" ht="21.95" customHeight="1">
      <c r="A2" t="s" s="113">
        <v>238</v>
      </c>
      <c r="B2" s="92"/>
      <c r="C2" s="68"/>
      <c r="D2" s="68"/>
      <c r="E2" s="68"/>
      <c r="F2" s="68"/>
      <c r="G2" s="68"/>
      <c r="H2" s="68"/>
      <c r="I2" s="68"/>
      <c r="J2" s="68"/>
      <c r="K2" s="68"/>
      <c r="L2" s="68"/>
      <c r="M2" s="68"/>
      <c r="N2" s="68"/>
      <c r="O2" s="68"/>
      <c r="P2" s="68"/>
      <c r="Q2" s="68"/>
      <c r="R2" s="68"/>
      <c r="S2" s="68"/>
      <c r="T2" s="68"/>
      <c r="U2" s="68"/>
      <c r="V2" s="68"/>
      <c r="W2" s="68"/>
      <c r="X2" s="68"/>
      <c r="Y2" s="68"/>
      <c r="Z2" s="68"/>
      <c r="AA2" s="95"/>
      <c r="AB2" s="68"/>
      <c r="AC2" s="68"/>
      <c r="AD2" s="68"/>
      <c r="AE2" s="68"/>
      <c r="AF2" s="68"/>
      <c r="AG2" s="73"/>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5"/>
    </row>
    <row r="3" ht="18" customHeight="1">
      <c r="A3" s="92"/>
      <c r="B3" s="92"/>
      <c r="C3" t="s" s="93">
        <v>261</v>
      </c>
      <c r="D3" s="109"/>
      <c r="E3" t="s" s="35">
        <v>262</v>
      </c>
      <c r="F3" s="109"/>
      <c r="G3" t="s" s="35">
        <v>263</v>
      </c>
      <c r="H3" s="109"/>
      <c r="I3" t="s" s="35">
        <v>264</v>
      </c>
      <c r="J3" s="109"/>
      <c r="K3" t="s" s="35">
        <v>265</v>
      </c>
      <c r="L3" s="109"/>
      <c r="M3" t="s" s="35">
        <v>266</v>
      </c>
      <c r="N3" s="109"/>
      <c r="O3" t="s" s="35">
        <v>267</v>
      </c>
      <c r="P3" s="109"/>
      <c r="Q3" t="s" s="35">
        <v>268</v>
      </c>
      <c r="R3" s="109"/>
      <c r="S3" t="s" s="35">
        <v>269</v>
      </c>
      <c r="T3" s="109"/>
      <c r="U3" t="s" s="35">
        <v>270</v>
      </c>
      <c r="V3" s="109"/>
      <c r="W3" t="s" s="35">
        <v>271</v>
      </c>
      <c r="X3" s="109"/>
      <c r="Y3" t="s" s="35">
        <v>272</v>
      </c>
      <c r="Z3" s="109"/>
      <c r="AA3" t="s" s="35">
        <v>261</v>
      </c>
      <c r="AB3" s="138"/>
      <c r="AC3" t="s" s="35">
        <v>194</v>
      </c>
      <c r="AD3" t="s" s="35">
        <v>273</v>
      </c>
      <c r="AE3" t="s" s="35">
        <v>277</v>
      </c>
      <c r="AF3" t="s" s="35">
        <v>278</v>
      </c>
      <c r="AG3" s="73"/>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5"/>
    </row>
    <row r="4" ht="16.7" customHeight="1">
      <c r="A4" t="s" s="80">
        <v>200</v>
      </c>
      <c r="B4" s="88">
        <v>301</v>
      </c>
      <c r="C4" s="81">
        <f>SUM(C27)</f>
        <v>0</v>
      </c>
      <c r="D4" s="81"/>
      <c r="E4" s="81">
        <f>SUM(E27)</f>
        <v>0</v>
      </c>
      <c r="F4" s="81"/>
      <c r="G4" s="81">
        <f>SUM(G27)</f>
        <v>0</v>
      </c>
      <c r="H4" s="81"/>
      <c r="I4" s="81">
        <f>SUM(I27)</f>
        <v>0</v>
      </c>
      <c r="J4" s="81"/>
      <c r="K4" s="81">
        <f>SUM(K27)</f>
        <v>0</v>
      </c>
      <c r="L4" s="81"/>
      <c r="M4" s="81">
        <f>SUM(M27)</f>
        <v>0</v>
      </c>
      <c r="N4" s="81"/>
      <c r="O4" s="81">
        <f>SUM(O27)</f>
        <v>0</v>
      </c>
      <c r="P4" s="81"/>
      <c r="Q4" s="81">
        <f>SUM(Q27)</f>
        <v>0</v>
      </c>
      <c r="R4" s="81"/>
      <c r="S4" s="81">
        <f>SUM(S27)</f>
        <v>0</v>
      </c>
      <c r="T4" s="81"/>
      <c r="U4" s="81">
        <f>SUM(U27)</f>
        <v>0</v>
      </c>
      <c r="V4" s="81"/>
      <c r="W4" s="81">
        <f>SUM(W27)</f>
        <v>0</v>
      </c>
      <c r="X4" s="81"/>
      <c r="Y4" s="81">
        <f>SUM(Y27)</f>
        <v>0</v>
      </c>
      <c r="Z4" s="81"/>
      <c r="AA4" s="81">
        <f>SUM(AA27)</f>
        <v>0</v>
      </c>
      <c r="AB4" s="81"/>
      <c r="AC4" s="81">
        <f>SUM(C4:AA4)</f>
        <v>0</v>
      </c>
      <c r="AD4" s="81">
        <f>AD27</f>
        <v>0</v>
      </c>
      <c r="AE4" s="81">
        <f>'Income'!C92</f>
        <v>400</v>
      </c>
      <c r="AF4" s="81">
        <f>AE4-AC4</f>
        <v>400</v>
      </c>
      <c r="AG4" s="73"/>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5"/>
    </row>
    <row r="5" ht="16.7" customHeight="1">
      <c r="A5" t="s" s="80">
        <v>337</v>
      </c>
      <c r="B5" s="88">
        <v>302</v>
      </c>
      <c r="C5" s="81">
        <f>SUM(C41)</f>
        <v>164.56</v>
      </c>
      <c r="D5" t="s" s="110">
        <v>33</v>
      </c>
      <c r="E5" s="81">
        <f>SUM(E41)</f>
        <v>15.44</v>
      </c>
      <c r="F5" t="s" s="110">
        <v>33</v>
      </c>
      <c r="G5" s="81">
        <f>SUM(G41)</f>
        <v>0</v>
      </c>
      <c r="H5" s="81"/>
      <c r="I5" s="81">
        <f>SUM(I41)</f>
        <v>0</v>
      </c>
      <c r="J5" s="81"/>
      <c r="K5" s="81">
        <f>SUM(K41)</f>
        <v>97.55</v>
      </c>
      <c r="L5" t="s" s="110">
        <v>33</v>
      </c>
      <c r="M5" s="81">
        <f>SUM(M41)</f>
        <v>314.01</v>
      </c>
      <c r="N5" t="s" s="110">
        <v>33</v>
      </c>
      <c r="O5" s="81">
        <f>SUM(O41)</f>
        <v>0</v>
      </c>
      <c r="P5" s="81"/>
      <c r="Q5" s="81">
        <f>SUM(Q41)</f>
        <v>0</v>
      </c>
      <c r="R5" s="81"/>
      <c r="S5" s="81">
        <f>SUM(S41)</f>
        <v>0</v>
      </c>
      <c r="T5" s="81"/>
      <c r="U5" s="81">
        <f>SUM(U41)</f>
        <v>0</v>
      </c>
      <c r="V5" s="81"/>
      <c r="W5" s="81">
        <f>SUM(W41)</f>
        <v>0</v>
      </c>
      <c r="X5" s="81"/>
      <c r="Y5" s="81">
        <f>SUM(Y41)</f>
        <v>0</v>
      </c>
      <c r="Z5" s="81"/>
      <c r="AA5" s="81">
        <f>SUM(AA41)</f>
        <v>0</v>
      </c>
      <c r="AB5" s="81"/>
      <c r="AC5" s="81">
        <f>SUM(C5:AA5)</f>
        <v>591.5599999999999</v>
      </c>
      <c r="AD5" s="81">
        <f>AD41</f>
        <v>591.5599999999999</v>
      </c>
      <c r="AE5" s="81">
        <f>'Income'!C93</f>
        <v>1620</v>
      </c>
      <c r="AF5" s="81">
        <f>AE5-AC5</f>
        <v>1028.44</v>
      </c>
      <c r="AG5" s="73"/>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c r="JA5" s="74"/>
      <c r="JB5" s="74"/>
      <c r="JC5" s="74"/>
      <c r="JD5" s="74"/>
      <c r="JE5" s="74"/>
      <c r="JF5" s="74"/>
      <c r="JG5" s="74"/>
      <c r="JH5" s="74"/>
      <c r="JI5" s="74"/>
      <c r="JJ5" s="74"/>
      <c r="JK5" s="75"/>
    </row>
    <row r="6" ht="16.7" customHeight="1">
      <c r="A6" t="s" s="80">
        <v>338</v>
      </c>
      <c r="B6" s="88">
        <v>303</v>
      </c>
      <c r="C6" s="81">
        <f>SUM(C56)</f>
        <v>0</v>
      </c>
      <c r="D6" s="81"/>
      <c r="E6" s="81">
        <f>SUM(E56)</f>
        <v>0</v>
      </c>
      <c r="F6" s="81"/>
      <c r="G6" s="81">
        <f>SUM(G56)</f>
        <v>0</v>
      </c>
      <c r="H6" s="81"/>
      <c r="I6" s="81">
        <f>SUM(I56)</f>
        <v>46.69</v>
      </c>
      <c r="J6" t="s" s="110">
        <v>33</v>
      </c>
      <c r="K6" s="81">
        <f>SUM(K56)</f>
        <v>0</v>
      </c>
      <c r="L6" s="81"/>
      <c r="M6" s="81">
        <f>SUM(M56)</f>
        <v>180</v>
      </c>
      <c r="N6" t="s" s="110">
        <v>33</v>
      </c>
      <c r="O6" s="81">
        <f>SUM(O56)</f>
        <v>10.99</v>
      </c>
      <c r="P6" t="s" s="110">
        <v>33</v>
      </c>
      <c r="Q6" s="81">
        <f>SUM(Q56)</f>
        <v>275.34</v>
      </c>
      <c r="R6" t="s" s="110">
        <v>33</v>
      </c>
      <c r="S6" s="81">
        <f>SUM(S56)</f>
        <v>0</v>
      </c>
      <c r="T6" s="81"/>
      <c r="U6" s="81">
        <f>SUM(U56)</f>
        <v>93.63</v>
      </c>
      <c r="V6" s="81"/>
      <c r="W6" s="81">
        <f>SUM(W56)</f>
        <v>0</v>
      </c>
      <c r="X6" s="81"/>
      <c r="Y6" s="81">
        <f>SUM(Y56)</f>
        <v>0</v>
      </c>
      <c r="Z6" s="81"/>
      <c r="AA6" s="81">
        <f>SUM(AA56)</f>
        <v>0</v>
      </c>
      <c r="AB6" s="81"/>
      <c r="AC6" s="81">
        <f>SUM(C6:AA6)</f>
        <v>606.65</v>
      </c>
      <c r="AD6" s="81">
        <f>AD56</f>
        <v>513.02</v>
      </c>
      <c r="AE6" s="81">
        <f>'Income'!C94</f>
        <v>1800</v>
      </c>
      <c r="AF6" s="81">
        <f>AE6-AC6</f>
        <v>1193.35</v>
      </c>
      <c r="AG6" s="73"/>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5"/>
    </row>
    <row r="7" ht="16.7" customHeight="1">
      <c r="A7" t="s" s="80">
        <v>241</v>
      </c>
      <c r="B7" s="88">
        <v>304</v>
      </c>
      <c r="C7" s="81">
        <f>SUM(C62)</f>
        <v>0</v>
      </c>
      <c r="D7" s="81"/>
      <c r="E7" s="81">
        <f>SUM(E62)</f>
        <v>0</v>
      </c>
      <c r="F7" s="81"/>
      <c r="G7" s="81">
        <f>SUM(G62)</f>
        <v>0</v>
      </c>
      <c r="H7" s="81"/>
      <c r="I7" s="81">
        <f>SUM(I62)</f>
        <v>0</v>
      </c>
      <c r="J7" s="81"/>
      <c r="K7" s="81">
        <f>SUM(K62)</f>
        <v>0</v>
      </c>
      <c r="L7" s="81"/>
      <c r="M7" s="81">
        <f>SUM(M62)</f>
        <v>0</v>
      </c>
      <c r="N7" s="81"/>
      <c r="O7" s="81">
        <f>SUM(O62)</f>
        <v>0</v>
      </c>
      <c r="P7" s="81"/>
      <c r="Q7" s="81">
        <f>SUM(Q62)</f>
        <v>394.68</v>
      </c>
      <c r="R7" t="s" s="110">
        <v>33</v>
      </c>
      <c r="S7" s="81">
        <f>SUM(S62)</f>
        <v>881.52</v>
      </c>
      <c r="T7" s="81"/>
      <c r="U7" s="81">
        <f>SUM(U62)</f>
        <v>0</v>
      </c>
      <c r="V7" s="81"/>
      <c r="W7" s="81">
        <f>SUM(W62)</f>
        <v>0</v>
      </c>
      <c r="X7" s="81"/>
      <c r="Y7" s="81">
        <f>SUM(Y62)</f>
        <v>0</v>
      </c>
      <c r="Z7" s="81"/>
      <c r="AA7" s="81">
        <f>SUM(AA62)</f>
        <v>0</v>
      </c>
      <c r="AB7" s="81"/>
      <c r="AC7" s="81">
        <f>SUM(C7:AA7)</f>
        <v>1276.2</v>
      </c>
      <c r="AD7" s="81">
        <f>AD62</f>
        <v>394.68</v>
      </c>
      <c r="AE7" s="81">
        <f>'Income'!C95</f>
        <v>3750</v>
      </c>
      <c r="AF7" s="81">
        <f>AE7-AC7</f>
        <v>2473.8</v>
      </c>
      <c r="AG7" s="73"/>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5"/>
    </row>
    <row r="8" ht="16.7" customHeight="1">
      <c r="A8" t="s" s="80">
        <v>242</v>
      </c>
      <c r="B8" s="88">
        <v>305</v>
      </c>
      <c r="C8" s="81">
        <f>SUM(C65)</f>
        <v>0</v>
      </c>
      <c r="D8" s="81"/>
      <c r="E8" s="81">
        <f>SUM(E65)</f>
        <v>0</v>
      </c>
      <c r="F8" s="81"/>
      <c r="G8" s="81">
        <f>SUM(G65)</f>
        <v>0</v>
      </c>
      <c r="H8" s="81"/>
      <c r="I8" s="81">
        <f>SUM(I65)</f>
        <v>1087.74</v>
      </c>
      <c r="J8" t="s" s="110">
        <v>33</v>
      </c>
      <c r="K8" s="81">
        <f>SUM(K65)</f>
        <v>0</v>
      </c>
      <c r="L8" s="81"/>
      <c r="M8" s="81">
        <f>SUM(M65)</f>
        <v>0</v>
      </c>
      <c r="N8" s="81"/>
      <c r="O8" s="81">
        <f>SUM(O65)</f>
        <v>0</v>
      </c>
      <c r="P8" s="81"/>
      <c r="Q8" s="81">
        <f>SUM(Q65)</f>
        <v>0</v>
      </c>
      <c r="R8" s="81"/>
      <c r="S8" s="81">
        <f>SUM(S65)</f>
        <v>0</v>
      </c>
      <c r="T8" s="81"/>
      <c r="U8" s="81">
        <f>SUM(U65)</f>
        <v>1255</v>
      </c>
      <c r="V8" s="81"/>
      <c r="W8" s="81">
        <f>SUM(W65)</f>
        <v>0</v>
      </c>
      <c r="X8" s="81"/>
      <c r="Y8" s="81">
        <f>SUM(Y65)</f>
        <v>0</v>
      </c>
      <c r="Z8" s="81"/>
      <c r="AA8" s="81">
        <f>SUM(AA65)</f>
        <v>0</v>
      </c>
      <c r="AB8" s="81"/>
      <c r="AC8" s="81">
        <f>SUM(C8:AA8)</f>
        <v>2342.74</v>
      </c>
      <c r="AD8" s="81">
        <f>AD65</f>
        <v>1087.74</v>
      </c>
      <c r="AE8" s="81">
        <f>'Income'!C96</f>
        <v>3750</v>
      </c>
      <c r="AF8" s="81">
        <f>AE8-AC8</f>
        <v>1407.26</v>
      </c>
      <c r="AG8" s="73"/>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5"/>
    </row>
    <row r="9" ht="16.7" customHeight="1">
      <c r="A9" t="s" s="80">
        <v>206</v>
      </c>
      <c r="B9" s="88">
        <v>306</v>
      </c>
      <c r="C9" s="68"/>
      <c r="D9" s="68"/>
      <c r="E9" s="68"/>
      <c r="F9" s="68"/>
      <c r="G9" s="68"/>
      <c r="H9" s="68"/>
      <c r="I9" s="68"/>
      <c r="J9" s="68"/>
      <c r="K9" s="68"/>
      <c r="L9" s="68"/>
      <c r="M9" s="68"/>
      <c r="N9" s="68"/>
      <c r="O9" s="68">
        <v>150.43</v>
      </c>
      <c r="P9" t="s" s="72">
        <v>33</v>
      </c>
      <c r="Q9" s="68"/>
      <c r="R9" s="68"/>
      <c r="S9" s="68"/>
      <c r="T9" s="68"/>
      <c r="U9" s="68"/>
      <c r="V9" s="68"/>
      <c r="W9" s="68"/>
      <c r="X9" s="68"/>
      <c r="Y9" s="68"/>
      <c r="Z9" s="68"/>
      <c r="AA9" s="68"/>
      <c r="AB9" s="68"/>
      <c r="AC9" s="81">
        <f>SUM(C9:AA9)</f>
        <v>150.43</v>
      </c>
      <c r="AD9" s="81">
        <f>SUMIF(D9:AB9,"x",C9:AA9)</f>
        <v>150.43</v>
      </c>
      <c r="AE9" s="81">
        <f>'Income'!C97</f>
        <v>250</v>
      </c>
      <c r="AF9" s="81">
        <f>AE9-AC9</f>
        <v>99.56999999999999</v>
      </c>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5"/>
    </row>
    <row r="10" ht="16.7" customHeight="1">
      <c r="A10" t="s" s="80">
        <v>207</v>
      </c>
      <c r="B10" s="88">
        <v>307</v>
      </c>
      <c r="C10" s="68"/>
      <c r="D10" s="68"/>
      <c r="E10" s="68"/>
      <c r="F10" s="68"/>
      <c r="G10" s="68"/>
      <c r="H10" s="68"/>
      <c r="I10" s="68">
        <v>345.5</v>
      </c>
      <c r="J10" t="s" s="72">
        <v>33</v>
      </c>
      <c r="K10" s="68">
        <v>16.88</v>
      </c>
      <c r="L10" t="s" s="72">
        <v>33</v>
      </c>
      <c r="M10" s="68"/>
      <c r="N10" s="68"/>
      <c r="O10" s="68"/>
      <c r="P10" s="68"/>
      <c r="Q10" s="68"/>
      <c r="R10" s="68"/>
      <c r="S10" s="68"/>
      <c r="T10" s="68"/>
      <c r="U10" s="68"/>
      <c r="V10" s="68"/>
      <c r="W10" s="68"/>
      <c r="X10" s="68"/>
      <c r="Y10" s="68"/>
      <c r="Z10" s="68"/>
      <c r="AA10" s="68"/>
      <c r="AB10" s="68"/>
      <c r="AC10" s="81">
        <f>SUM(C10:AA10)</f>
        <v>362.38</v>
      </c>
      <c r="AD10" s="81">
        <f>SUMIF(D10:AB10,"x",C10:AA10)</f>
        <v>362.38</v>
      </c>
      <c r="AE10" s="81">
        <f>'Income'!C98</f>
        <v>2000</v>
      </c>
      <c r="AF10" s="81">
        <f>AE10-AC10</f>
        <v>1637.62</v>
      </c>
      <c r="AG10" s="73"/>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5"/>
    </row>
    <row r="11" ht="16.7" customHeight="1">
      <c r="A11" t="s" s="80">
        <v>243</v>
      </c>
      <c r="B11" s="88">
        <v>308</v>
      </c>
      <c r="C11" s="68"/>
      <c r="D11" s="68"/>
      <c r="E11" s="68"/>
      <c r="F11" s="68"/>
      <c r="G11" s="68"/>
      <c r="H11" s="68"/>
      <c r="I11" s="68"/>
      <c r="J11" s="68"/>
      <c r="K11" s="68"/>
      <c r="L11" s="68"/>
      <c r="M11" s="68"/>
      <c r="N11" s="68"/>
      <c r="O11" s="68"/>
      <c r="P11" s="68"/>
      <c r="Q11" s="82"/>
      <c r="R11" s="68"/>
      <c r="S11" s="68"/>
      <c r="T11" s="68"/>
      <c r="U11" s="68"/>
      <c r="V11" s="68"/>
      <c r="W11" s="68"/>
      <c r="X11" s="68"/>
      <c r="Y11" s="68"/>
      <c r="Z11" s="68"/>
      <c r="AA11" s="68"/>
      <c r="AB11" s="68"/>
      <c r="AC11" s="81">
        <f>SUM(C11:AA11)</f>
        <v>0</v>
      </c>
      <c r="AD11" s="81">
        <f>SUMIF(D11:AB11,"x",C11:AA11)</f>
        <v>0</v>
      </c>
      <c r="AE11" s="81">
        <f>'Income'!C99</f>
        <v>600</v>
      </c>
      <c r="AF11" s="81">
        <f>AE11-AC11</f>
        <v>600</v>
      </c>
      <c r="AG11" s="73"/>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5"/>
    </row>
    <row r="12" ht="16.7" customHeight="1">
      <c r="A12" t="s" s="80">
        <v>244</v>
      </c>
      <c r="B12" s="88">
        <v>309</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81">
        <f>SUM(C12:AA12)</f>
        <v>0</v>
      </c>
      <c r="AD12" s="81">
        <f>SUMIF(D12:AB12,"x",C12:AA12)</f>
        <v>0</v>
      </c>
      <c r="AE12" s="81">
        <f>'Income'!C100</f>
        <v>0</v>
      </c>
      <c r="AF12" s="81">
        <f>AE12-AC12</f>
        <v>0</v>
      </c>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5"/>
    </row>
    <row r="13" ht="16.7" customHeight="1">
      <c r="A13" t="s" s="80">
        <v>218</v>
      </c>
      <c r="B13" s="88">
        <v>310</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81">
        <f>SUM(C13:AA13)</f>
        <v>0</v>
      </c>
      <c r="AD13" s="81">
        <f>SUMIF(D13:AB13,"x",C13:AA13)</f>
        <v>0</v>
      </c>
      <c r="AE13" s="81">
        <f>'Income'!C101</f>
        <v>1200</v>
      </c>
      <c r="AF13" s="81">
        <f>AE13-AC13</f>
        <v>1200</v>
      </c>
      <c r="AG13" s="73"/>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5"/>
    </row>
    <row r="14" ht="16.7" customHeight="1">
      <c r="A14" t="s" s="80">
        <v>236</v>
      </c>
      <c r="B14" s="88">
        <v>311</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81">
        <f>SUM(C14:AA14)</f>
        <v>0</v>
      </c>
      <c r="AD14" s="81">
        <f>SUMIF(D14:AB14,"x",C14:AA14)</f>
        <v>0</v>
      </c>
      <c r="AE14" s="81">
        <f>'Income'!C102</f>
        <v>500</v>
      </c>
      <c r="AF14" s="81">
        <f>AE14-AC14</f>
        <v>500</v>
      </c>
      <c r="AG14" s="73"/>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c r="IX14" s="74"/>
      <c r="IY14" s="74"/>
      <c r="IZ14" s="74"/>
      <c r="JA14" s="74"/>
      <c r="JB14" s="74"/>
      <c r="JC14" s="74"/>
      <c r="JD14" s="74"/>
      <c r="JE14" s="74"/>
      <c r="JF14" s="74"/>
      <c r="JG14" s="74"/>
      <c r="JH14" s="74"/>
      <c r="JI14" s="74"/>
      <c r="JJ14" s="74"/>
      <c r="JK14" s="75"/>
    </row>
    <row r="15" ht="16.7" customHeight="1">
      <c r="A15" t="s" s="80">
        <v>210</v>
      </c>
      <c r="B15" s="88">
        <v>317</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81">
        <f>SUM(C15:AA15)</f>
        <v>0</v>
      </c>
      <c r="AD15" s="81">
        <f>SUMIF(D15:AB15,"x",C15:AA15)</f>
        <v>0</v>
      </c>
      <c r="AE15" s="81">
        <f>'Income'!C103</f>
        <v>500</v>
      </c>
      <c r="AF15" s="81">
        <f>AE15-AC15</f>
        <v>500</v>
      </c>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5"/>
    </row>
    <row r="16" ht="16.7" customHeight="1">
      <c r="A16" t="s" s="80">
        <v>283</v>
      </c>
      <c r="B16" s="88">
        <v>312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81">
        <f>SUM(C16:AA16)</f>
        <v>0</v>
      </c>
      <c r="AD16" s="81">
        <f>SUMIF(D16:AB16,"x",C16:AA16)</f>
        <v>0</v>
      </c>
      <c r="AE16" s="81">
        <f>'Income'!C104</f>
        <v>991.98</v>
      </c>
      <c r="AF16" s="81">
        <f>AE16-AC16</f>
        <v>991.98</v>
      </c>
      <c r="AG16" s="73"/>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74"/>
      <c r="IX16" s="74"/>
      <c r="IY16" s="74"/>
      <c r="IZ16" s="74"/>
      <c r="JA16" s="74"/>
      <c r="JB16" s="74"/>
      <c r="JC16" s="74"/>
      <c r="JD16" s="74"/>
      <c r="JE16" s="74"/>
      <c r="JF16" s="74"/>
      <c r="JG16" s="74"/>
      <c r="JH16" s="74"/>
      <c r="JI16" s="74"/>
      <c r="JJ16" s="74"/>
      <c r="JK16" s="75"/>
    </row>
    <row r="17" ht="16.7" customHeight="1">
      <c r="A17" t="s" s="80">
        <v>220</v>
      </c>
      <c r="B17" s="88">
        <v>313</v>
      </c>
      <c r="C17" s="68"/>
      <c r="D17" s="83"/>
      <c r="E17" s="68"/>
      <c r="F17" s="83"/>
      <c r="G17" s="68"/>
      <c r="H17" s="83"/>
      <c r="I17" s="68"/>
      <c r="J17" s="139"/>
      <c r="K17" s="68"/>
      <c r="L17" s="139"/>
      <c r="M17" s="68"/>
      <c r="N17" s="83"/>
      <c r="O17" s="68"/>
      <c r="P17" s="83"/>
      <c r="Q17" s="68"/>
      <c r="R17" s="83"/>
      <c r="S17" s="68"/>
      <c r="T17" s="83"/>
      <c r="U17" s="68"/>
      <c r="V17" s="83"/>
      <c r="W17" s="68"/>
      <c r="X17" s="83"/>
      <c r="Y17" s="68"/>
      <c r="Z17" s="83"/>
      <c r="AA17" s="68"/>
      <c r="AB17" s="83"/>
      <c r="AC17" s="81">
        <f>SUM(C17:AA17)</f>
        <v>0</v>
      </c>
      <c r="AD17" s="81">
        <f>SUMIF(D17:AB17,"x",C17:AA17)</f>
        <v>0</v>
      </c>
      <c r="AE17" s="81">
        <f>'Income'!C105</f>
        <v>0</v>
      </c>
      <c r="AF17" s="81">
        <f>AE17-AC17</f>
        <v>0</v>
      </c>
      <c r="AG17" s="73"/>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5"/>
    </row>
    <row r="18" ht="16.7" customHeight="1">
      <c r="A18" t="s" s="80">
        <v>221</v>
      </c>
      <c r="B18" s="88">
        <v>314</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81">
        <f>SUM(C18:AA18)</f>
        <v>0</v>
      </c>
      <c r="AD18" s="81">
        <f>SUMIF(D18:AB18,"x",C18:AA18)</f>
        <v>0</v>
      </c>
      <c r="AE18" s="81">
        <f>'Income'!C106</f>
        <v>1729.21</v>
      </c>
      <c r="AF18" s="81">
        <f>AE18-AC18</f>
        <v>1729.21</v>
      </c>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5"/>
    </row>
    <row r="19" ht="16.7" customHeight="1">
      <c r="A19" t="s" s="80">
        <v>222</v>
      </c>
      <c r="B19" s="88">
        <v>315</v>
      </c>
      <c r="C19" s="68"/>
      <c r="D19" s="68"/>
      <c r="E19" s="68"/>
      <c r="F19" s="68"/>
      <c r="G19" s="68">
        <v>64.94</v>
      </c>
      <c r="H19" t="s" s="72">
        <v>33</v>
      </c>
      <c r="I19" s="68"/>
      <c r="J19" s="68"/>
      <c r="K19" s="68"/>
      <c r="L19" s="68"/>
      <c r="M19" s="68"/>
      <c r="N19" s="68"/>
      <c r="O19" s="68"/>
      <c r="P19" s="68"/>
      <c r="Q19" s="68"/>
      <c r="R19" s="68"/>
      <c r="S19" s="68"/>
      <c r="T19" s="68"/>
      <c r="U19" s="68"/>
      <c r="V19" s="68"/>
      <c r="W19" s="68"/>
      <c r="X19" s="68"/>
      <c r="Y19" s="68"/>
      <c r="Z19" s="68"/>
      <c r="AA19" s="68"/>
      <c r="AB19" s="68"/>
      <c r="AC19" s="81">
        <f>SUM(C19:AA19)</f>
        <v>64.94</v>
      </c>
      <c r="AD19" s="81">
        <f>SUMIF(D19:AB19,"x",C19:AA19)</f>
        <v>64.94</v>
      </c>
      <c r="AE19" s="81">
        <f>'Income'!C107</f>
        <v>500</v>
      </c>
      <c r="AF19" s="81">
        <f>AE19-AC19</f>
        <v>435.06</v>
      </c>
      <c r="AG19" s="73"/>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5"/>
    </row>
    <row r="20" ht="16.7" customHeight="1">
      <c r="A20" t="s" s="80">
        <v>223</v>
      </c>
      <c r="B20" s="88">
        <v>316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81">
        <f>SUM(C20:AA20)</f>
        <v>0</v>
      </c>
      <c r="AD20" s="81">
        <f>SUMIF(D20:AB20,"x",C20:AA20)</f>
        <v>0</v>
      </c>
      <c r="AE20" s="81">
        <f>'Income'!C108</f>
        <v>1973.67</v>
      </c>
      <c r="AF20" s="81">
        <f>AE20-AC20</f>
        <v>1973.67</v>
      </c>
      <c r="AG20" s="73"/>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5"/>
    </row>
    <row r="21" ht="16.7" customHeight="1">
      <c r="A21" t="s" s="80">
        <v>216</v>
      </c>
      <c r="B21" s="88">
        <v>318</v>
      </c>
      <c r="C21" s="68"/>
      <c r="D21" s="68"/>
      <c r="E21" s="68"/>
      <c r="F21" s="68"/>
      <c r="G21" s="68"/>
      <c r="H21" s="68"/>
      <c r="I21" s="68">
        <v>50</v>
      </c>
      <c r="J21" t="s" s="72">
        <v>33</v>
      </c>
      <c r="K21" s="68"/>
      <c r="L21" s="68"/>
      <c r="M21" s="68"/>
      <c r="N21" s="68"/>
      <c r="O21" s="68"/>
      <c r="P21" s="68"/>
      <c r="Q21" s="68"/>
      <c r="R21" s="68"/>
      <c r="S21" s="68"/>
      <c r="T21" s="68"/>
      <c r="U21" s="68"/>
      <c r="V21" s="68"/>
      <c r="W21" s="68"/>
      <c r="X21" s="68"/>
      <c r="Y21" s="68"/>
      <c r="Z21" s="68"/>
      <c r="AA21" s="68"/>
      <c r="AB21" s="68"/>
      <c r="AC21" s="81"/>
      <c r="AD21" s="81"/>
      <c r="AE21" s="81"/>
      <c r="AF21" s="81"/>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5"/>
    </row>
    <row r="22" ht="16.7" customHeight="1">
      <c r="A22" t="s" s="41">
        <v>194</v>
      </c>
      <c r="B22" s="89"/>
      <c r="C22" s="81">
        <f>SUM(C4:C20)</f>
        <v>164.56</v>
      </c>
      <c r="D22" t="s" s="110">
        <v>33</v>
      </c>
      <c r="E22" s="81">
        <f>SUM(E4:E20)</f>
        <v>15.44</v>
      </c>
      <c r="F22" t="s" s="110">
        <v>33</v>
      </c>
      <c r="G22" s="81">
        <f>SUM(G4:G20)</f>
        <v>64.94</v>
      </c>
      <c r="H22" t="s" s="110">
        <v>33</v>
      </c>
      <c r="I22" s="81">
        <f>SUM(I4:I21)</f>
        <v>1529.93</v>
      </c>
      <c r="J22" t="s" s="110">
        <v>33</v>
      </c>
      <c r="K22" s="81">
        <f>SUM(K4:K20)</f>
        <v>114.43</v>
      </c>
      <c r="L22" t="s" s="110">
        <v>33</v>
      </c>
      <c r="M22" s="81">
        <f>SUM(M4:M20)</f>
        <v>494.01</v>
      </c>
      <c r="N22" t="s" s="110">
        <v>33</v>
      </c>
      <c r="O22" s="81">
        <f>SUM(O4:O20)</f>
        <v>161.42</v>
      </c>
      <c r="P22" t="s" s="110">
        <v>33</v>
      </c>
      <c r="Q22" s="81">
        <f>SUM(Q4:Q20)</f>
        <v>670.02</v>
      </c>
      <c r="R22" t="s" s="110">
        <v>33</v>
      </c>
      <c r="S22" s="81">
        <f>SUM(S4:S20)</f>
        <v>881.52</v>
      </c>
      <c r="T22" s="81"/>
      <c r="U22" s="81">
        <f>SUM(U4:U20)</f>
        <v>1348.63</v>
      </c>
      <c r="V22" s="81"/>
      <c r="W22" s="81">
        <f>SUM(W4:W20)</f>
        <v>0</v>
      </c>
      <c r="X22" s="81"/>
      <c r="Y22" s="81">
        <f>SUM(Y4:Y20)</f>
        <v>0</v>
      </c>
      <c r="Z22" s="81"/>
      <c r="AA22" s="81">
        <f>SUM(AA4:AA20)</f>
        <v>0</v>
      </c>
      <c r="AB22" s="81"/>
      <c r="AC22" s="81">
        <f>SUM(AC4:AC20)</f>
        <v>5394.9</v>
      </c>
      <c r="AD22" s="81">
        <f>SUM(AD4:AD20)</f>
        <v>3164.75</v>
      </c>
      <c r="AE22" s="81">
        <f>SUM(AE4:AE20)</f>
        <v>21564.86</v>
      </c>
      <c r="AF22" s="81">
        <f>SUM(AF4:AF20)</f>
        <v>16169.96</v>
      </c>
      <c r="AG22" s="73"/>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5"/>
    </row>
    <row r="23" ht="14.7"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5"/>
    </row>
    <row r="24" ht="23.1" customHeight="1">
      <c r="A24" t="s" s="113">
        <v>284</v>
      </c>
      <c r="B24" s="92"/>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5"/>
    </row>
    <row r="25" ht="19.7" customHeight="1">
      <c r="A25" s="42"/>
      <c r="B25" s="42"/>
      <c r="C25" t="s" s="93">
        <v>261</v>
      </c>
      <c r="D25" s="109"/>
      <c r="E25" t="s" s="35">
        <v>262</v>
      </c>
      <c r="F25" s="109"/>
      <c r="G25" t="s" s="35">
        <v>263</v>
      </c>
      <c r="H25" s="109"/>
      <c r="I25" t="s" s="35">
        <v>264</v>
      </c>
      <c r="J25" s="109"/>
      <c r="K25" t="s" s="35">
        <v>265</v>
      </c>
      <c r="L25" s="109"/>
      <c r="M25" t="s" s="35">
        <v>266</v>
      </c>
      <c r="N25" s="109"/>
      <c r="O25" t="s" s="35">
        <v>267</v>
      </c>
      <c r="P25" s="109"/>
      <c r="Q25" t="s" s="35">
        <v>268</v>
      </c>
      <c r="R25" s="109"/>
      <c r="S25" t="s" s="35">
        <v>269</v>
      </c>
      <c r="T25" s="109"/>
      <c r="U25" t="s" s="35">
        <v>270</v>
      </c>
      <c r="V25" s="109"/>
      <c r="W25" t="s" s="35">
        <v>271</v>
      </c>
      <c r="X25" s="109"/>
      <c r="Y25" t="s" s="35">
        <v>272</v>
      </c>
      <c r="Z25" s="109"/>
      <c r="AA25" t="s" s="35">
        <v>261</v>
      </c>
      <c r="AB25" s="138"/>
      <c r="AC25" t="s" s="35">
        <v>194</v>
      </c>
      <c r="AD25" t="s" s="35">
        <v>273</v>
      </c>
      <c r="AE25" t="s" s="35">
        <v>277</v>
      </c>
      <c r="AF25" t="s" s="35">
        <v>278</v>
      </c>
      <c r="AG25" s="73"/>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5"/>
    </row>
    <row r="26" ht="19.7" customHeight="1">
      <c r="A26" t="s" s="118">
        <v>285</v>
      </c>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73"/>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5"/>
    </row>
    <row r="27" ht="19.7" customHeight="1">
      <c r="A27" t="s" s="80">
        <v>339</v>
      </c>
      <c r="B27" s="88">
        <v>301</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81">
        <f>SUM(C27:AA27)</f>
        <v>0</v>
      </c>
      <c r="AD27" s="81">
        <f>SUMIF(D27:AB27,"x",C27:AA27)</f>
        <v>0</v>
      </c>
      <c r="AE27" s="68">
        <f>'Income'!C92</f>
        <v>400</v>
      </c>
      <c r="AF27" s="81">
        <f>AE27-AC27</f>
        <v>400</v>
      </c>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5"/>
    </row>
    <row r="28" ht="19.7" customHeight="1">
      <c r="A28" s="67"/>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73"/>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5"/>
    </row>
    <row r="29" ht="19.7" customHeight="1">
      <c r="A29" t="s" s="118">
        <v>340</v>
      </c>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73"/>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c r="IW29" s="74"/>
      <c r="IX29" s="74"/>
      <c r="IY29" s="74"/>
      <c r="IZ29" s="74"/>
      <c r="JA29" s="74"/>
      <c r="JB29" s="74"/>
      <c r="JC29" s="74"/>
      <c r="JD29" s="74"/>
      <c r="JE29" s="74"/>
      <c r="JF29" s="74"/>
      <c r="JG29" s="74"/>
      <c r="JH29" s="74"/>
      <c r="JI29" s="74"/>
      <c r="JJ29" s="74"/>
      <c r="JK29" s="75"/>
    </row>
    <row r="30" ht="19.7" customHeight="1">
      <c r="A30" t="s" s="80">
        <v>341</v>
      </c>
      <c r="B30" s="88">
        <v>302</v>
      </c>
      <c r="C30" s="68">
        <v>164.56</v>
      </c>
      <c r="D30" t="s" s="72">
        <v>33</v>
      </c>
      <c r="E30" s="68">
        <v>15.44</v>
      </c>
      <c r="F30" t="s" s="72">
        <v>33</v>
      </c>
      <c r="G30" s="68"/>
      <c r="H30" s="68"/>
      <c r="I30" s="68"/>
      <c r="J30" s="68"/>
      <c r="K30" s="68"/>
      <c r="L30" s="68"/>
      <c r="M30" s="140"/>
      <c r="N30" s="68"/>
      <c r="O30" s="68"/>
      <c r="P30" s="68"/>
      <c r="Q30" s="68"/>
      <c r="R30" s="68"/>
      <c r="S30" s="68"/>
      <c r="T30" s="68"/>
      <c r="U30" s="68"/>
      <c r="V30" s="68"/>
      <c r="W30" s="68"/>
      <c r="X30" s="68"/>
      <c r="Y30" s="68"/>
      <c r="Z30" s="68"/>
      <c r="AA30" s="68"/>
      <c r="AB30" s="68"/>
      <c r="AC30" s="81">
        <f>SUM(C30:AA30)</f>
        <v>180</v>
      </c>
      <c r="AD30" s="81">
        <f>SUMIF(D30:AB30,"x",C30:AA30)</f>
        <v>180</v>
      </c>
      <c r="AE30" s="68">
        <v>180</v>
      </c>
      <c r="AF30" s="81">
        <f>AE30-AC30</f>
        <v>0</v>
      </c>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74"/>
      <c r="IY30" s="74"/>
      <c r="IZ30" s="74"/>
      <c r="JA30" s="74"/>
      <c r="JB30" s="74"/>
      <c r="JC30" s="74"/>
      <c r="JD30" s="74"/>
      <c r="JE30" s="74"/>
      <c r="JF30" s="74"/>
      <c r="JG30" s="74"/>
      <c r="JH30" s="74"/>
      <c r="JI30" s="74"/>
      <c r="JJ30" s="74"/>
      <c r="JK30" s="75"/>
    </row>
    <row r="31" ht="19.7" customHeight="1">
      <c r="A31" t="s" s="80">
        <v>342</v>
      </c>
      <c r="B31" s="88">
        <v>302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81">
        <f>SUM(C31:AA31)</f>
        <v>0</v>
      </c>
      <c r="AD31" s="81">
        <f>SUMIF(D31:AB31,"x",C31:AA31)</f>
        <v>0</v>
      </c>
      <c r="AE31" s="68">
        <v>180</v>
      </c>
      <c r="AF31" s="81">
        <f>AE31-AC31</f>
        <v>180</v>
      </c>
      <c r="AG31" s="73"/>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c r="IZ31" s="74"/>
      <c r="JA31" s="74"/>
      <c r="JB31" s="74"/>
      <c r="JC31" s="74"/>
      <c r="JD31" s="74"/>
      <c r="JE31" s="74"/>
      <c r="JF31" s="74"/>
      <c r="JG31" s="74"/>
      <c r="JH31" s="74"/>
      <c r="JI31" s="74"/>
      <c r="JJ31" s="74"/>
      <c r="JK31" s="75"/>
    </row>
    <row r="32" ht="19.7" customHeight="1">
      <c r="A32" t="s" s="80">
        <v>93</v>
      </c>
      <c r="B32" s="88">
        <v>302</v>
      </c>
      <c r="C32" s="68"/>
      <c r="D32" s="68"/>
      <c r="E32" s="68"/>
      <c r="F32" s="68"/>
      <c r="G32" s="68"/>
      <c r="H32" s="68"/>
      <c r="I32" s="68"/>
      <c r="J32" s="68"/>
      <c r="K32" s="68">
        <v>97.55</v>
      </c>
      <c r="L32" t="s" s="72">
        <v>33</v>
      </c>
      <c r="M32" s="68"/>
      <c r="N32" s="68"/>
      <c r="O32" s="68"/>
      <c r="P32" s="68"/>
      <c r="Q32" s="68"/>
      <c r="R32" s="68"/>
      <c r="S32" s="68"/>
      <c r="T32" s="68"/>
      <c r="U32" s="68"/>
      <c r="V32" s="68"/>
      <c r="W32" s="68"/>
      <c r="X32" s="68"/>
      <c r="Y32" s="68"/>
      <c r="Z32" s="68"/>
      <c r="AA32" s="68"/>
      <c r="AB32" s="68"/>
      <c r="AC32" s="81">
        <f>SUM(C32:AA32)</f>
        <v>97.55</v>
      </c>
      <c r="AD32" s="81">
        <f>SUMIF(D32:AB32,"x",C32:AA32)</f>
        <v>97.55</v>
      </c>
      <c r="AE32" s="68">
        <v>180</v>
      </c>
      <c r="AF32" s="81">
        <f>AE32-AC32</f>
        <v>82.45</v>
      </c>
      <c r="AG32" s="73"/>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5"/>
    </row>
    <row r="33" ht="19.7" customHeight="1">
      <c r="A33" t="s" s="80">
        <v>343</v>
      </c>
      <c r="B33" s="88">
        <v>302</v>
      </c>
      <c r="C33" s="141"/>
      <c r="D33" s="141"/>
      <c r="E33" s="68"/>
      <c r="F33" s="141"/>
      <c r="G33" s="68"/>
      <c r="H33" s="141"/>
      <c r="I33" s="68"/>
      <c r="J33" s="141"/>
      <c r="K33" s="68"/>
      <c r="L33" s="141"/>
      <c r="M33" s="68">
        <v>180</v>
      </c>
      <c r="N33" t="s" s="47">
        <v>33</v>
      </c>
      <c r="O33" s="68"/>
      <c r="P33" s="141"/>
      <c r="Q33" s="68"/>
      <c r="R33" s="141"/>
      <c r="S33" s="68"/>
      <c r="T33" s="141"/>
      <c r="U33" s="68"/>
      <c r="V33" s="141"/>
      <c r="W33" s="68"/>
      <c r="X33" s="141"/>
      <c r="Y33" s="68"/>
      <c r="Z33" s="141"/>
      <c r="AA33" s="68"/>
      <c r="AB33" s="141"/>
      <c r="AC33" s="81">
        <f>SUM(C33:AA33)</f>
        <v>180</v>
      </c>
      <c r="AD33" s="81">
        <f>SUMIF(D33:AB33,"x",C33:AA33)</f>
        <v>180</v>
      </c>
      <c r="AE33" s="68">
        <v>180</v>
      </c>
      <c r="AF33" s="81">
        <f>AE33-AC33</f>
        <v>0</v>
      </c>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4"/>
      <c r="IY33" s="74"/>
      <c r="IZ33" s="74"/>
      <c r="JA33" s="74"/>
      <c r="JB33" s="74"/>
      <c r="JC33" s="74"/>
      <c r="JD33" s="74"/>
      <c r="JE33" s="74"/>
      <c r="JF33" s="74"/>
      <c r="JG33" s="74"/>
      <c r="JH33" s="74"/>
      <c r="JI33" s="74"/>
      <c r="JJ33" s="74"/>
      <c r="JK33" s="75"/>
    </row>
    <row r="34" ht="19.7" customHeight="1">
      <c r="A34" t="s" s="80">
        <v>344</v>
      </c>
      <c r="B34" s="88">
        <v>302</v>
      </c>
      <c r="C34" s="141"/>
      <c r="D34" s="141"/>
      <c r="E34" s="68"/>
      <c r="F34" s="141"/>
      <c r="G34" s="68"/>
      <c r="H34" s="141"/>
      <c r="I34" s="68"/>
      <c r="J34" s="141"/>
      <c r="K34" s="68"/>
      <c r="L34" s="141"/>
      <c r="M34" s="68"/>
      <c r="N34" s="141"/>
      <c r="O34" s="68"/>
      <c r="P34" s="141"/>
      <c r="Q34" s="68"/>
      <c r="R34" s="141"/>
      <c r="S34" s="68"/>
      <c r="T34" s="141"/>
      <c r="U34" s="68"/>
      <c r="V34" s="141"/>
      <c r="W34" s="68"/>
      <c r="X34" s="141"/>
      <c r="Y34" s="68"/>
      <c r="Z34" s="141"/>
      <c r="AA34" s="68"/>
      <c r="AB34" s="141"/>
      <c r="AC34" s="81">
        <f>SUM(C34:AA34)</f>
        <v>0</v>
      </c>
      <c r="AD34" s="81">
        <f>SUMIF(D34:AB34,"x",C34:AA34)</f>
        <v>0</v>
      </c>
      <c r="AE34" s="68">
        <v>180</v>
      </c>
      <c r="AF34" s="81">
        <f>AE34-AC34</f>
        <v>180</v>
      </c>
      <c r="AG34" s="73"/>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5"/>
    </row>
    <row r="35" ht="19.7" customHeight="1">
      <c r="A35" t="s" s="80">
        <v>345</v>
      </c>
      <c r="B35" s="88">
        <v>302</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81">
        <f>SUM(C35:AA35)</f>
        <v>0</v>
      </c>
      <c r="AD35" s="81">
        <f>SUMIF(D35:AB35,"x",C35:AA35)</f>
        <v>0</v>
      </c>
      <c r="AE35" s="68">
        <v>180</v>
      </c>
      <c r="AF35" s="81">
        <f>AE35-AC35</f>
        <v>180</v>
      </c>
      <c r="AG35" s="73"/>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5"/>
    </row>
    <row r="36" ht="19.7" customHeight="1">
      <c r="A36" t="s" s="80">
        <v>346</v>
      </c>
      <c r="B36" s="88">
        <v>302</v>
      </c>
      <c r="C36" s="68"/>
      <c r="D36" s="68"/>
      <c r="E36" s="68"/>
      <c r="F36" s="68"/>
      <c r="G36" s="68"/>
      <c r="H36" s="68"/>
      <c r="I36" s="68"/>
      <c r="J36" s="68"/>
      <c r="K36" s="68"/>
      <c r="L36" s="68"/>
      <c r="M36" s="68">
        <v>134.01</v>
      </c>
      <c r="N36" t="s" s="72">
        <v>33</v>
      </c>
      <c r="O36" s="68"/>
      <c r="P36" s="68"/>
      <c r="Q36" s="68"/>
      <c r="R36" s="68"/>
      <c r="S36" s="68"/>
      <c r="T36" s="68"/>
      <c r="U36" s="68"/>
      <c r="V36" s="68"/>
      <c r="W36" s="68"/>
      <c r="X36" s="68"/>
      <c r="Y36" s="68"/>
      <c r="Z36" s="68"/>
      <c r="AA36" s="68"/>
      <c r="AB36" s="68"/>
      <c r="AC36" s="81">
        <f>SUM(C36:AA36)</f>
        <v>134.01</v>
      </c>
      <c r="AD36" s="81">
        <f>SUMIF(D36:AB36,"x",C36:AA36)</f>
        <v>134.01</v>
      </c>
      <c r="AE36" s="68">
        <v>180</v>
      </c>
      <c r="AF36" s="81">
        <f>AE36-AC36</f>
        <v>45.99</v>
      </c>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5"/>
    </row>
    <row r="37" ht="19.7" customHeight="1">
      <c r="A37" t="s" s="80">
        <v>347</v>
      </c>
      <c r="B37" s="88">
        <v>302</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81">
        <f>SUM(C37:AA37)</f>
        <v>0</v>
      </c>
      <c r="AD37" s="81">
        <f>SUMIF(D37:AB37,"x",C37:AA37)</f>
        <v>0</v>
      </c>
      <c r="AE37" s="68">
        <v>180</v>
      </c>
      <c r="AF37" s="81">
        <f>AE37-AC37</f>
        <v>180</v>
      </c>
      <c r="AG37" s="73"/>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4"/>
      <c r="IY37" s="74"/>
      <c r="IZ37" s="74"/>
      <c r="JA37" s="74"/>
      <c r="JB37" s="74"/>
      <c r="JC37" s="74"/>
      <c r="JD37" s="74"/>
      <c r="JE37" s="74"/>
      <c r="JF37" s="74"/>
      <c r="JG37" s="74"/>
      <c r="JH37" s="74"/>
      <c r="JI37" s="74"/>
      <c r="JJ37" s="74"/>
      <c r="JK37" s="75"/>
    </row>
    <row r="38" ht="19.7" customHeight="1">
      <c r="A38" t="s" s="80">
        <v>348</v>
      </c>
      <c r="B38" s="88">
        <v>302</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81">
        <f>SUM(C38:AA38)</f>
        <v>0</v>
      </c>
      <c r="AD38" s="81">
        <f>SUMIF(D38:AB38,"x",C38:AA38)</f>
        <v>0</v>
      </c>
      <c r="AE38" s="68">
        <v>180</v>
      </c>
      <c r="AF38" s="81">
        <f>AE38-AC38</f>
        <v>180</v>
      </c>
      <c r="AG38" s="73"/>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4"/>
      <c r="IY38" s="74"/>
      <c r="IZ38" s="74"/>
      <c r="JA38" s="74"/>
      <c r="JB38" s="74"/>
      <c r="JC38" s="74"/>
      <c r="JD38" s="74"/>
      <c r="JE38" s="74"/>
      <c r="JF38" s="74"/>
      <c r="JG38" s="74"/>
      <c r="JH38" s="74"/>
      <c r="JI38" s="74"/>
      <c r="JJ38" s="74"/>
      <c r="JK38" s="75"/>
    </row>
    <row r="39" ht="19.7" customHeight="1">
      <c r="A39" t="s" s="80">
        <v>349</v>
      </c>
      <c r="B39" s="88">
        <v>302</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81"/>
      <c r="AD39" s="81"/>
      <c r="AE39" s="68"/>
      <c r="AF39" s="81"/>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4"/>
      <c r="IY39" s="74"/>
      <c r="IZ39" s="74"/>
      <c r="JA39" s="74"/>
      <c r="JB39" s="74"/>
      <c r="JC39" s="74"/>
      <c r="JD39" s="74"/>
      <c r="JE39" s="74"/>
      <c r="JF39" s="74"/>
      <c r="JG39" s="74"/>
      <c r="JH39" s="74"/>
      <c r="JI39" s="74"/>
      <c r="JJ39" s="74"/>
      <c r="JK39" s="75"/>
    </row>
    <row r="40" ht="19.7" customHeight="1">
      <c r="A40" s="67"/>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81"/>
      <c r="AD40" s="81"/>
      <c r="AE40" s="68"/>
      <c r="AF40" s="81"/>
      <c r="AG40" s="73"/>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74"/>
      <c r="IY40" s="74"/>
      <c r="IZ40" s="74"/>
      <c r="JA40" s="74"/>
      <c r="JB40" s="74"/>
      <c r="JC40" s="74"/>
      <c r="JD40" s="74"/>
      <c r="JE40" s="74"/>
      <c r="JF40" s="74"/>
      <c r="JG40" s="74"/>
      <c r="JH40" s="74"/>
      <c r="JI40" s="74"/>
      <c r="JJ40" s="74"/>
      <c r="JK40" s="75"/>
    </row>
    <row r="41" ht="19.7" customHeight="1">
      <c r="A41" t="s" s="142">
        <v>350</v>
      </c>
      <c r="B41" s="143"/>
      <c r="C41" s="132">
        <f>SUM(C30:C38)</f>
        <v>164.56</v>
      </c>
      <c r="D41" t="s" s="133">
        <v>33</v>
      </c>
      <c r="E41" s="132">
        <f>SUM(E30:E38)</f>
        <v>15.44</v>
      </c>
      <c r="F41" t="s" s="133">
        <v>33</v>
      </c>
      <c r="G41" s="132">
        <f>SUM(G30:G38)</f>
        <v>0</v>
      </c>
      <c r="H41" s="132"/>
      <c r="I41" s="132">
        <f>SUM(I30:I38)</f>
        <v>0</v>
      </c>
      <c r="J41" s="132"/>
      <c r="K41" s="132">
        <f>SUM(K30:K38)</f>
        <v>97.55</v>
      </c>
      <c r="L41" t="s" s="133">
        <v>33</v>
      </c>
      <c r="M41" s="132">
        <f>SUM(M30:M38)</f>
        <v>314.01</v>
      </c>
      <c r="N41" t="s" s="133">
        <v>33</v>
      </c>
      <c r="O41" s="132">
        <f>SUM(O30:O38)</f>
        <v>0</v>
      </c>
      <c r="P41" s="132"/>
      <c r="Q41" s="132">
        <f>SUM(Q30:Q38)</f>
        <v>0</v>
      </c>
      <c r="R41" s="132"/>
      <c r="S41" s="132">
        <f>SUM(S30:S38)</f>
        <v>0</v>
      </c>
      <c r="T41" s="132"/>
      <c r="U41" s="132">
        <f>SUM(U30:U38)</f>
        <v>0</v>
      </c>
      <c r="V41" s="132"/>
      <c r="W41" s="132">
        <f>SUM(W30:W38)</f>
        <v>0</v>
      </c>
      <c r="X41" s="132"/>
      <c r="Y41" s="132">
        <f>SUM(Y30:Y38)</f>
        <v>0</v>
      </c>
      <c r="Z41" s="132"/>
      <c r="AA41" s="144">
        <f>SUM(AA30:AA38)</f>
        <v>0</v>
      </c>
      <c r="AB41" s="132"/>
      <c r="AC41" s="132">
        <f>SUM(AC30:AC40)</f>
        <v>591.5599999999999</v>
      </c>
      <c r="AD41" s="132">
        <f>SUM(AD30:AD38)</f>
        <v>591.5599999999999</v>
      </c>
      <c r="AE41" s="132">
        <f>SUM(AE30:AE38)</f>
        <v>1620</v>
      </c>
      <c r="AF41" s="132">
        <f>SUM(AF30:AF38)</f>
        <v>1028.44</v>
      </c>
      <c r="AG41" s="125"/>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5"/>
    </row>
    <row r="42" ht="19.7" customHeight="1">
      <c r="A42" s="67"/>
      <c r="B42" s="145"/>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68"/>
      <c r="AB42" s="126"/>
      <c r="AC42" s="126"/>
      <c r="AD42" s="126"/>
      <c r="AE42" s="126"/>
      <c r="AF42" s="126"/>
      <c r="AG42" s="73"/>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c r="IZ42" s="74"/>
      <c r="JA42" s="74"/>
      <c r="JB42" s="74"/>
      <c r="JC42" s="74"/>
      <c r="JD42" s="74"/>
      <c r="JE42" s="74"/>
      <c r="JF42" s="74"/>
      <c r="JG42" s="74"/>
      <c r="JH42" s="74"/>
      <c r="JI42" s="74"/>
      <c r="JJ42" s="74"/>
      <c r="JK42" s="75"/>
    </row>
    <row r="43" ht="19.7" customHeight="1">
      <c r="A43" t="s" s="118">
        <v>351</v>
      </c>
      <c r="B43" s="6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68"/>
      <c r="AB43" s="127"/>
      <c r="AC43" s="127"/>
      <c r="AD43" s="127"/>
      <c r="AE43" s="127"/>
      <c r="AF43" s="127"/>
      <c r="AG43" s="73"/>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c r="IZ43" s="74"/>
      <c r="JA43" s="74"/>
      <c r="JB43" s="74"/>
      <c r="JC43" s="74"/>
      <c r="JD43" s="74"/>
      <c r="JE43" s="74"/>
      <c r="JF43" s="74"/>
      <c r="JG43" s="74"/>
      <c r="JH43" s="74"/>
      <c r="JI43" s="74"/>
      <c r="JJ43" s="74"/>
      <c r="JK43" s="75"/>
    </row>
    <row r="44" ht="19.7" customHeight="1">
      <c r="A44" t="s" s="80">
        <v>352</v>
      </c>
      <c r="B44" s="88">
        <v>303</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81">
        <f>SUM(C44:AA44)</f>
        <v>0</v>
      </c>
      <c r="AD44" s="81">
        <f>SUMIF(D44:AB44,"x",C44:AA44)</f>
        <v>0</v>
      </c>
      <c r="AE44" s="68">
        <v>180</v>
      </c>
      <c r="AF44" s="81">
        <f>AE44-AC44</f>
        <v>180</v>
      </c>
      <c r="AG44" s="73"/>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c r="IZ44" s="74"/>
      <c r="JA44" s="74"/>
      <c r="JB44" s="74"/>
      <c r="JC44" s="74"/>
      <c r="JD44" s="74"/>
      <c r="JE44" s="74"/>
      <c r="JF44" s="74"/>
      <c r="JG44" s="74"/>
      <c r="JH44" s="74"/>
      <c r="JI44" s="74"/>
      <c r="JJ44" s="74"/>
      <c r="JK44" s="75"/>
    </row>
    <row r="45" ht="19.7" customHeight="1">
      <c r="A45" t="s" s="80">
        <v>353</v>
      </c>
      <c r="B45" s="88">
        <v>303</v>
      </c>
      <c r="C45" s="68"/>
      <c r="D45" s="68"/>
      <c r="E45" s="68"/>
      <c r="F45" s="68"/>
      <c r="G45" s="68"/>
      <c r="H45" s="68"/>
      <c r="I45" s="68"/>
      <c r="J45" s="68"/>
      <c r="K45" s="68"/>
      <c r="L45" s="68"/>
      <c r="M45" s="68">
        <v>180</v>
      </c>
      <c r="N45" t="s" s="72">
        <v>33</v>
      </c>
      <c r="O45" s="68"/>
      <c r="P45" s="68"/>
      <c r="Q45" s="68"/>
      <c r="R45" s="68"/>
      <c r="S45" s="68"/>
      <c r="T45" s="68"/>
      <c r="U45" s="68"/>
      <c r="V45" s="68"/>
      <c r="W45" s="68"/>
      <c r="X45" s="68"/>
      <c r="Y45" s="68"/>
      <c r="Z45" s="68"/>
      <c r="AA45" s="68"/>
      <c r="AB45" s="68"/>
      <c r="AC45" s="81">
        <f>SUM(C45:AA45)</f>
        <v>180</v>
      </c>
      <c r="AD45" s="81">
        <f>SUMIF(D45:AB45,"x",C45:AA45)</f>
        <v>180</v>
      </c>
      <c r="AE45" s="68">
        <v>180</v>
      </c>
      <c r="AF45" s="81">
        <f>AE45-AC45</f>
        <v>0</v>
      </c>
      <c r="AG45" s="73"/>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c r="IZ45" s="74"/>
      <c r="JA45" s="74"/>
      <c r="JB45" s="74"/>
      <c r="JC45" s="74"/>
      <c r="JD45" s="74"/>
      <c r="JE45" s="74"/>
      <c r="JF45" s="74"/>
      <c r="JG45" s="74"/>
      <c r="JH45" s="74"/>
      <c r="JI45" s="74"/>
      <c r="JJ45" s="74"/>
      <c r="JK45" s="75"/>
    </row>
    <row r="46" ht="19.7" customHeight="1">
      <c r="A46" t="s" s="80">
        <v>354</v>
      </c>
      <c r="B46" s="88">
        <v>303</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81">
        <f>SUM(C46:AA46)</f>
        <v>0</v>
      </c>
      <c r="AD46" s="81">
        <f>SUMIF(D46:AB46,"x",C46:AA46)</f>
        <v>0</v>
      </c>
      <c r="AE46" s="68">
        <v>180</v>
      </c>
      <c r="AF46" s="81">
        <f>AE46-AC46</f>
        <v>180</v>
      </c>
      <c r="AG46" s="73"/>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c r="IZ46" s="74"/>
      <c r="JA46" s="74"/>
      <c r="JB46" s="74"/>
      <c r="JC46" s="74"/>
      <c r="JD46" s="74"/>
      <c r="JE46" s="74"/>
      <c r="JF46" s="74"/>
      <c r="JG46" s="74"/>
      <c r="JH46" s="74"/>
      <c r="JI46" s="74"/>
      <c r="JJ46" s="74"/>
      <c r="JK46" s="75"/>
    </row>
    <row r="47" ht="19.7" customHeight="1">
      <c r="A47" t="s" s="80">
        <v>355</v>
      </c>
      <c r="B47" s="88">
        <v>303</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81">
        <f>SUM(C47:AA47)</f>
        <v>0</v>
      </c>
      <c r="AD47" s="81">
        <f>SUMIF(D47:AB47,"x",C47:AA47)</f>
        <v>0</v>
      </c>
      <c r="AE47" s="68">
        <v>180</v>
      </c>
      <c r="AF47" s="81">
        <f>AE47-AC47</f>
        <v>180</v>
      </c>
      <c r="AG47" s="73"/>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5"/>
    </row>
    <row r="48" ht="19.7" customHeight="1">
      <c r="A48" t="s" s="80">
        <v>356</v>
      </c>
      <c r="B48" s="88">
        <v>303</v>
      </c>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81">
        <f>SUM(C48:AA48)</f>
        <v>0</v>
      </c>
      <c r="AD48" s="81">
        <f>SUMIF(D48:AB48,"x",C48:AA48)</f>
        <v>0</v>
      </c>
      <c r="AE48" s="68">
        <v>180</v>
      </c>
      <c r="AF48" s="81">
        <f>AE48-AC48</f>
        <v>180</v>
      </c>
      <c r="AG48" s="73"/>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5"/>
    </row>
    <row r="49" ht="19.7" customHeight="1">
      <c r="A49" t="s" s="80">
        <v>139</v>
      </c>
      <c r="B49" s="88">
        <v>303</v>
      </c>
      <c r="C49" s="68"/>
      <c r="D49" s="68"/>
      <c r="E49" s="68"/>
      <c r="F49" s="68"/>
      <c r="G49" s="68"/>
      <c r="H49" s="68"/>
      <c r="I49" s="68"/>
      <c r="J49" s="68"/>
      <c r="K49" s="68"/>
      <c r="L49" s="68"/>
      <c r="M49" s="68"/>
      <c r="N49" s="68"/>
      <c r="O49" s="68"/>
      <c r="P49" s="68"/>
      <c r="Q49" s="68">
        <v>95.34</v>
      </c>
      <c r="R49" t="s" s="72">
        <v>33</v>
      </c>
      <c r="S49" s="68"/>
      <c r="T49" s="68"/>
      <c r="U49" s="68"/>
      <c r="V49" s="68"/>
      <c r="W49" s="68"/>
      <c r="X49" s="68"/>
      <c r="Y49" s="68"/>
      <c r="Z49" s="68"/>
      <c r="AA49" s="68"/>
      <c r="AB49" s="68"/>
      <c r="AC49" s="81">
        <f>SUM(C49:AA49)</f>
        <v>95.34</v>
      </c>
      <c r="AD49" s="81">
        <f>SUMIF(D49:AB49,"x",C49:AA49)</f>
        <v>95.34</v>
      </c>
      <c r="AE49" s="68">
        <v>180</v>
      </c>
      <c r="AF49" s="81">
        <f>AE49-AC49</f>
        <v>84.66</v>
      </c>
      <c r="AG49" s="73"/>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5"/>
    </row>
    <row r="50" ht="19.7" customHeight="1">
      <c r="A50" t="s" s="80">
        <v>357</v>
      </c>
      <c r="B50" s="88">
        <v>303</v>
      </c>
      <c r="C50" s="68"/>
      <c r="D50" s="68"/>
      <c r="E50" s="68"/>
      <c r="F50" s="68"/>
      <c r="G50" s="68"/>
      <c r="H50" s="68"/>
      <c r="I50" s="68"/>
      <c r="J50" s="68"/>
      <c r="K50" s="68"/>
      <c r="L50" s="68"/>
      <c r="M50" s="68"/>
      <c r="N50" s="68"/>
      <c r="O50" s="68"/>
      <c r="P50" s="68"/>
      <c r="Q50" s="68">
        <v>180</v>
      </c>
      <c r="R50" t="s" s="72">
        <v>33</v>
      </c>
      <c r="S50" s="68"/>
      <c r="T50" s="68"/>
      <c r="U50" s="68"/>
      <c r="V50" s="68"/>
      <c r="W50" s="68"/>
      <c r="X50" s="68"/>
      <c r="Y50" s="68"/>
      <c r="Z50" s="68"/>
      <c r="AA50" s="68"/>
      <c r="AB50" s="68"/>
      <c r="AC50" s="81">
        <f>SUM(C50:AA50)</f>
        <v>180</v>
      </c>
      <c r="AD50" s="81">
        <f>SUMIF(D50:AB50,"x",C50:AA50)</f>
        <v>180</v>
      </c>
      <c r="AE50" s="68">
        <v>180</v>
      </c>
      <c r="AF50" s="81">
        <f>AE50-AC50</f>
        <v>0</v>
      </c>
      <c r="AG50" s="73"/>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5"/>
    </row>
    <row r="51" ht="19.7" customHeight="1">
      <c r="A51" t="s" s="80">
        <v>358</v>
      </c>
      <c r="B51" s="88">
        <v>303</v>
      </c>
      <c r="C51" s="68"/>
      <c r="D51" s="68"/>
      <c r="E51" s="68"/>
      <c r="F51" s="68"/>
      <c r="G51" s="68"/>
      <c r="H51" s="68"/>
      <c r="I51" s="68"/>
      <c r="J51" s="68"/>
      <c r="K51" s="68"/>
      <c r="L51" s="68"/>
      <c r="M51" s="68"/>
      <c r="N51" s="68"/>
      <c r="O51" s="68"/>
      <c r="P51" s="68"/>
      <c r="Q51" s="68"/>
      <c r="R51" s="68"/>
      <c r="S51" s="68"/>
      <c r="T51" s="68"/>
      <c r="U51" s="68">
        <v>93.63</v>
      </c>
      <c r="V51" s="68"/>
      <c r="W51" s="68"/>
      <c r="X51" s="68"/>
      <c r="Y51" s="68"/>
      <c r="Z51" s="68"/>
      <c r="AA51" s="68"/>
      <c r="AB51" s="68"/>
      <c r="AC51" s="81">
        <f>SUM(C51:AA51)</f>
        <v>93.63</v>
      </c>
      <c r="AD51" s="81">
        <f>SUMIF(D51:AB51,"x",C51:AA51)</f>
        <v>0</v>
      </c>
      <c r="AE51" s="68">
        <v>180</v>
      </c>
      <c r="AF51" s="81">
        <f>AE51-AC51</f>
        <v>86.37</v>
      </c>
      <c r="AG51" s="73"/>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5"/>
    </row>
    <row r="52" ht="19.7" customHeight="1">
      <c r="A52" t="s" s="80">
        <v>359</v>
      </c>
      <c r="B52" s="88">
        <v>303</v>
      </c>
      <c r="C52" s="141"/>
      <c r="D52" s="141"/>
      <c r="E52" s="68"/>
      <c r="F52" s="141"/>
      <c r="G52" s="68"/>
      <c r="H52" s="141"/>
      <c r="I52" s="68"/>
      <c r="J52" s="141"/>
      <c r="K52" s="68"/>
      <c r="L52" s="141"/>
      <c r="M52" s="68"/>
      <c r="N52" s="141"/>
      <c r="O52" s="68"/>
      <c r="P52" s="141"/>
      <c r="Q52" s="68"/>
      <c r="R52" s="141"/>
      <c r="S52" s="68"/>
      <c r="T52" s="141"/>
      <c r="U52" s="68"/>
      <c r="V52" s="141"/>
      <c r="W52" s="68"/>
      <c r="X52" s="141"/>
      <c r="Y52" s="68"/>
      <c r="Z52" s="141"/>
      <c r="AA52" s="68"/>
      <c r="AB52" s="141"/>
      <c r="AC52" s="81">
        <f>SUM(C52:AA52)</f>
        <v>0</v>
      </c>
      <c r="AD52" s="81">
        <f>SUMIF(D52:AB52,"x",C52:AA52)</f>
        <v>0</v>
      </c>
      <c r="AE52" s="68">
        <v>180</v>
      </c>
      <c r="AF52" s="81">
        <f>AE52-AC52</f>
        <v>180</v>
      </c>
      <c r="AG52" s="73"/>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5"/>
    </row>
    <row r="53" ht="19.7" customHeight="1">
      <c r="A53" t="s" s="80">
        <v>360</v>
      </c>
      <c r="B53" s="88">
        <v>303</v>
      </c>
      <c r="C53" s="68"/>
      <c r="D53" s="68"/>
      <c r="E53" s="68"/>
      <c r="F53" s="68"/>
      <c r="G53" s="68"/>
      <c r="H53" s="68"/>
      <c r="I53" s="68">
        <v>46.69</v>
      </c>
      <c r="J53" t="s" s="72">
        <v>33</v>
      </c>
      <c r="K53" s="68"/>
      <c r="L53" s="68"/>
      <c r="M53" s="68"/>
      <c r="N53" s="68"/>
      <c r="O53" s="68">
        <v>10.99</v>
      </c>
      <c r="P53" t="s" s="72">
        <v>33</v>
      </c>
      <c r="Q53" s="68"/>
      <c r="R53" s="68"/>
      <c r="S53" s="68"/>
      <c r="T53" s="68"/>
      <c r="U53" s="68"/>
      <c r="V53" s="68"/>
      <c r="W53" s="68"/>
      <c r="X53" s="68"/>
      <c r="Y53" s="68"/>
      <c r="Z53" s="68"/>
      <c r="AA53" s="68"/>
      <c r="AB53" s="68"/>
      <c r="AC53" s="81">
        <f>SUM(C53:AA53)</f>
        <v>57.68</v>
      </c>
      <c r="AD53" s="81">
        <f>SUMIF(D53:AB53,"x",C53:AA53)</f>
        <v>57.68</v>
      </c>
      <c r="AE53" s="68">
        <v>180</v>
      </c>
      <c r="AF53" s="81">
        <f>AE53-AC53</f>
        <v>122.32</v>
      </c>
      <c r="AG53" s="73"/>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4"/>
      <c r="IV53" s="74"/>
      <c r="IW53" s="74"/>
      <c r="IX53" s="74"/>
      <c r="IY53" s="74"/>
      <c r="IZ53" s="74"/>
      <c r="JA53" s="74"/>
      <c r="JB53" s="74"/>
      <c r="JC53" s="74"/>
      <c r="JD53" s="74"/>
      <c r="JE53" s="74"/>
      <c r="JF53" s="74"/>
      <c r="JG53" s="74"/>
      <c r="JH53" s="74"/>
      <c r="JI53" s="74"/>
      <c r="JJ53" s="74"/>
      <c r="JK53" s="75"/>
    </row>
    <row r="54" ht="19.7" customHeight="1">
      <c r="A54" t="s" s="80">
        <v>361</v>
      </c>
      <c r="B54" s="88">
        <v>303</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81"/>
      <c r="AD54" s="81"/>
      <c r="AE54" s="68"/>
      <c r="AF54" s="81"/>
      <c r="AG54" s="73"/>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5"/>
    </row>
    <row r="55" ht="19.7" customHeight="1">
      <c r="A55" s="67"/>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81"/>
      <c r="AD55" s="81"/>
      <c r="AE55" s="68"/>
      <c r="AF55" s="81"/>
      <c r="AG55" s="73"/>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5"/>
    </row>
    <row r="56" ht="19.7" customHeight="1">
      <c r="A56" t="s" s="142">
        <v>362</v>
      </c>
      <c r="B56" s="145"/>
      <c r="C56" s="81">
        <f>SUM(C44:C53)</f>
        <v>0</v>
      </c>
      <c r="D56" s="81"/>
      <c r="E56" s="81">
        <f>SUM(E44:E53)</f>
        <v>0</v>
      </c>
      <c r="F56" s="81"/>
      <c r="G56" s="81">
        <f>SUM(G44:G53)</f>
        <v>0</v>
      </c>
      <c r="H56" s="81"/>
      <c r="I56" s="81">
        <f>SUM(I44:I53)</f>
        <v>46.69</v>
      </c>
      <c r="J56" t="s" s="110">
        <v>33</v>
      </c>
      <c r="K56" s="81">
        <f>SUM(K44:K53)</f>
        <v>0</v>
      </c>
      <c r="L56" s="81"/>
      <c r="M56" s="81">
        <f>SUM(M44:M53)</f>
        <v>180</v>
      </c>
      <c r="N56" t="s" s="110">
        <v>33</v>
      </c>
      <c r="O56" s="81">
        <f>SUM(O44:O53)</f>
        <v>10.99</v>
      </c>
      <c r="P56" t="s" s="110">
        <v>33</v>
      </c>
      <c r="Q56" s="81">
        <f>SUM(Q44:Q53)</f>
        <v>275.34</v>
      </c>
      <c r="R56" t="s" s="110">
        <v>33</v>
      </c>
      <c r="S56" s="81">
        <f>SUM(S44:S53)</f>
        <v>0</v>
      </c>
      <c r="T56" s="81"/>
      <c r="U56" s="81">
        <f>SUM(U44:U53)</f>
        <v>93.63</v>
      </c>
      <c r="V56" s="81"/>
      <c r="W56" s="81">
        <f>SUM(W44:W53)</f>
        <v>0</v>
      </c>
      <c r="X56" s="81"/>
      <c r="Y56" s="81">
        <f>SUM(Y44:Y53)</f>
        <v>0</v>
      </c>
      <c r="Z56" s="81"/>
      <c r="AA56" s="81">
        <f>SUM(AA44:AA53)</f>
        <v>0</v>
      </c>
      <c r="AB56" s="81"/>
      <c r="AC56" s="81">
        <f>SUM(AC44:AC54)</f>
        <v>606.65</v>
      </c>
      <c r="AD56" s="81">
        <f>SUM(AD44:AD53)</f>
        <v>513.02</v>
      </c>
      <c r="AE56" s="81">
        <f>SUM(AE44:AE53)</f>
        <v>1800</v>
      </c>
      <c r="AF56" s="81">
        <f>SUM(AF44:AF53)</f>
        <v>1193.35</v>
      </c>
      <c r="AG56" s="73"/>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5"/>
    </row>
    <row r="57" ht="14.7"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5"/>
    </row>
    <row r="58" ht="21.95" customHeight="1">
      <c r="A58" t="s" s="113">
        <v>307</v>
      </c>
      <c r="B58" s="92"/>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73"/>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5"/>
    </row>
    <row r="59" ht="18" customHeight="1">
      <c r="A59" s="92"/>
      <c r="B59" s="92"/>
      <c r="C59" t="s" s="93">
        <v>261</v>
      </c>
      <c r="D59" s="109"/>
      <c r="E59" t="s" s="35">
        <v>262</v>
      </c>
      <c r="F59" s="109"/>
      <c r="G59" t="s" s="35">
        <v>263</v>
      </c>
      <c r="H59" s="109"/>
      <c r="I59" t="s" s="35">
        <v>264</v>
      </c>
      <c r="J59" s="109"/>
      <c r="K59" t="s" s="35">
        <v>265</v>
      </c>
      <c r="L59" s="109"/>
      <c r="M59" t="s" s="35">
        <v>266</v>
      </c>
      <c r="N59" s="109"/>
      <c r="O59" t="s" s="35">
        <v>267</v>
      </c>
      <c r="P59" s="109"/>
      <c r="Q59" t="s" s="35">
        <v>268</v>
      </c>
      <c r="R59" s="109"/>
      <c r="S59" t="s" s="35">
        <v>269</v>
      </c>
      <c r="T59" s="109"/>
      <c r="U59" t="s" s="35">
        <v>270</v>
      </c>
      <c r="V59" s="109"/>
      <c r="W59" t="s" s="35">
        <v>271</v>
      </c>
      <c r="X59" s="109"/>
      <c r="Y59" t="s" s="35">
        <v>272</v>
      </c>
      <c r="Z59" s="109"/>
      <c r="AA59" t="s" s="35">
        <v>261</v>
      </c>
      <c r="AB59" s="138"/>
      <c r="AC59" t="s" s="35">
        <v>194</v>
      </c>
      <c r="AD59" t="s" s="35">
        <v>273</v>
      </c>
      <c r="AE59" t="s" s="35">
        <v>277</v>
      </c>
      <c r="AF59" t="s" s="35">
        <v>278</v>
      </c>
      <c r="AG59" s="73"/>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5"/>
    </row>
    <row r="60" ht="16.7" customHeight="1">
      <c r="A60" t="s" s="80">
        <v>363</v>
      </c>
      <c r="B60" s="88">
        <v>304</v>
      </c>
      <c r="C60" s="68"/>
      <c r="D60" s="68"/>
      <c r="E60" s="68"/>
      <c r="F60" s="68"/>
      <c r="G60" s="68"/>
      <c r="H60" s="68"/>
      <c r="I60" s="68"/>
      <c r="J60" s="68"/>
      <c r="K60" s="68"/>
      <c r="L60" s="68"/>
      <c r="M60" s="140"/>
      <c r="N60" s="68"/>
      <c r="O60" s="68"/>
      <c r="P60" s="68"/>
      <c r="Q60" s="68"/>
      <c r="R60" s="68"/>
      <c r="S60" s="68">
        <v>700</v>
      </c>
      <c r="T60" s="68"/>
      <c r="U60" s="68"/>
      <c r="V60" s="68"/>
      <c r="W60" s="83"/>
      <c r="X60" s="68"/>
      <c r="Y60" s="68"/>
      <c r="Z60" s="68"/>
      <c r="AA60" s="68"/>
      <c r="AB60" s="68"/>
      <c r="AC60" s="81">
        <f>SUM(C60:AA60)</f>
        <v>700</v>
      </c>
      <c r="AD60" s="81">
        <f>SUMIF(D60:AB60,"x",C60:AA60)</f>
        <v>0</v>
      </c>
      <c r="AE60" s="81"/>
      <c r="AF60" s="81"/>
      <c r="AG60" s="73"/>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5"/>
    </row>
    <row r="61" ht="16.7" customHeight="1">
      <c r="A61" t="s" s="80">
        <v>364</v>
      </c>
      <c r="B61" s="88">
        <v>304</v>
      </c>
      <c r="C61" s="68"/>
      <c r="D61" s="68"/>
      <c r="E61" s="68"/>
      <c r="F61" s="68"/>
      <c r="G61" s="68"/>
      <c r="H61" s="68"/>
      <c r="I61" s="68"/>
      <c r="J61" s="68"/>
      <c r="K61" s="68"/>
      <c r="L61" s="68"/>
      <c r="M61" s="140"/>
      <c r="N61" s="68"/>
      <c r="O61" s="68"/>
      <c r="P61" s="68"/>
      <c r="Q61" s="68">
        <v>394.68</v>
      </c>
      <c r="R61" t="s" s="72">
        <v>33</v>
      </c>
      <c r="S61" s="68">
        <v>181.52</v>
      </c>
      <c r="T61" s="68"/>
      <c r="U61" s="68"/>
      <c r="V61" s="68"/>
      <c r="W61" s="68"/>
      <c r="X61" s="68"/>
      <c r="Y61" s="68"/>
      <c r="Z61" s="68"/>
      <c r="AA61" s="68"/>
      <c r="AB61" s="68"/>
      <c r="AC61" s="81">
        <f>SUM(C61:AA61)</f>
        <v>576.2</v>
      </c>
      <c r="AD61" s="81">
        <f>SUMIF(D61:AB61,"x",C61:AA61)</f>
        <v>394.68</v>
      </c>
      <c r="AE61" s="81"/>
      <c r="AF61" s="81"/>
      <c r="AG61" s="73"/>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5"/>
    </row>
    <row r="62" ht="16.7" customHeight="1">
      <c r="A62" t="s" s="41">
        <v>194</v>
      </c>
      <c r="B62" s="89"/>
      <c r="C62" s="81">
        <f>SUM(C60:C61)</f>
        <v>0</v>
      </c>
      <c r="D62" s="81"/>
      <c r="E62" s="81">
        <f>SUM(E60:E61)</f>
        <v>0</v>
      </c>
      <c r="F62" s="81"/>
      <c r="G62" s="81">
        <f>SUM(G60:G61)</f>
        <v>0</v>
      </c>
      <c r="H62" s="81"/>
      <c r="I62" s="81">
        <f>SUM(I60:I61)</f>
        <v>0</v>
      </c>
      <c r="J62" s="81"/>
      <c r="K62" s="81">
        <f>SUM(K60:K61)</f>
        <v>0</v>
      </c>
      <c r="L62" s="81"/>
      <c r="M62" s="81">
        <f>SUM(M60:M61)</f>
        <v>0</v>
      </c>
      <c r="N62" s="81"/>
      <c r="O62" s="81">
        <f>SUM(O60:O61)</f>
        <v>0</v>
      </c>
      <c r="P62" s="81"/>
      <c r="Q62" s="81">
        <f>SUM(Q60:Q61)</f>
        <v>394.68</v>
      </c>
      <c r="R62" t="s" s="110">
        <v>33</v>
      </c>
      <c r="S62" s="81">
        <f>SUM(S60:S61)</f>
        <v>881.52</v>
      </c>
      <c r="T62" s="81"/>
      <c r="U62" s="81">
        <f>SUM(U60:U61)</f>
        <v>0</v>
      </c>
      <c r="V62" s="81"/>
      <c r="W62" s="81">
        <f>SUM(W61:W61)</f>
        <v>0</v>
      </c>
      <c r="X62" s="81"/>
      <c r="Y62" s="81">
        <f>SUM(Y60:Y61)</f>
        <v>0</v>
      </c>
      <c r="Z62" s="81"/>
      <c r="AA62" s="81">
        <f>SUM(AA60:AA61)</f>
        <v>0</v>
      </c>
      <c r="AB62" s="81"/>
      <c r="AC62" s="81">
        <f>SUM(AC60:AC61)</f>
        <v>1276.2</v>
      </c>
      <c r="AD62" s="81">
        <f>SUM(AD60:AD61)</f>
        <v>394.68</v>
      </c>
      <c r="AE62" s="81">
        <f>AE7</f>
        <v>3750</v>
      </c>
      <c r="AF62" s="81">
        <f>AE62-AC62</f>
        <v>2473.8</v>
      </c>
      <c r="AG62" s="73"/>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5"/>
    </row>
    <row r="63" ht="16.7" customHeight="1">
      <c r="A63" t="s" s="80">
        <v>365</v>
      </c>
      <c r="B63" s="88">
        <v>305</v>
      </c>
      <c r="C63" s="68"/>
      <c r="D63" s="68"/>
      <c r="E63" s="68"/>
      <c r="F63" s="68"/>
      <c r="G63" s="68"/>
      <c r="H63" s="68"/>
      <c r="I63" s="68"/>
      <c r="J63" s="68"/>
      <c r="K63" s="68"/>
      <c r="L63" s="68"/>
      <c r="M63" s="140"/>
      <c r="N63" s="68"/>
      <c r="O63" s="68"/>
      <c r="P63" s="68"/>
      <c r="Q63" s="68"/>
      <c r="R63" s="68"/>
      <c r="S63" s="68"/>
      <c r="T63" s="68"/>
      <c r="U63" s="68">
        <v>1255</v>
      </c>
      <c r="V63" s="68"/>
      <c r="W63" s="83"/>
      <c r="X63" s="68"/>
      <c r="Y63" s="68"/>
      <c r="Z63" s="68"/>
      <c r="AA63" s="68"/>
      <c r="AB63" s="68"/>
      <c r="AC63" s="81">
        <f>SUM(C63:AA63)</f>
        <v>1255</v>
      </c>
      <c r="AD63" s="81">
        <f>SUMIF(D63:AB63,"x",C63:AA63)</f>
        <v>0</v>
      </c>
      <c r="AE63" s="81"/>
      <c r="AF63" s="81"/>
      <c r="AG63" s="73"/>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5"/>
    </row>
    <row r="64" ht="16.7" customHeight="1">
      <c r="A64" t="s" s="80">
        <v>366</v>
      </c>
      <c r="B64" s="88">
        <v>305</v>
      </c>
      <c r="C64" s="68"/>
      <c r="D64" s="68"/>
      <c r="E64" s="68"/>
      <c r="F64" s="68"/>
      <c r="G64" s="68"/>
      <c r="H64" s="68"/>
      <c r="I64" s="68">
        <v>1087.74</v>
      </c>
      <c r="J64" t="s" s="72">
        <v>33</v>
      </c>
      <c r="K64" s="68"/>
      <c r="L64" s="68"/>
      <c r="M64" s="140"/>
      <c r="N64" s="68"/>
      <c r="O64" s="68"/>
      <c r="P64" s="68"/>
      <c r="Q64" s="68"/>
      <c r="R64" s="68"/>
      <c r="S64" s="68"/>
      <c r="T64" s="68"/>
      <c r="U64" s="68"/>
      <c r="V64" s="68"/>
      <c r="W64" s="68"/>
      <c r="X64" s="68"/>
      <c r="Y64" s="68"/>
      <c r="Z64" s="68"/>
      <c r="AA64" s="68"/>
      <c r="AB64" s="68"/>
      <c r="AC64" s="81">
        <f>SUM(C64:AA64)</f>
        <v>1087.74</v>
      </c>
      <c r="AD64" s="81">
        <f>SUMIF(D64:AB64,"x",C64:AA64)</f>
        <v>1087.74</v>
      </c>
      <c r="AE64" s="81"/>
      <c r="AF64" s="81"/>
      <c r="AG64" s="73"/>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5"/>
    </row>
    <row r="65" ht="16.7" customHeight="1">
      <c r="A65" t="s" s="41">
        <v>194</v>
      </c>
      <c r="B65" s="89"/>
      <c r="C65" s="81">
        <f>SUM(C63:C64)</f>
        <v>0</v>
      </c>
      <c r="D65" s="81"/>
      <c r="E65" s="81">
        <f>SUM(E63:E64)</f>
        <v>0</v>
      </c>
      <c r="F65" s="81"/>
      <c r="G65" s="81">
        <f>SUM(G63:G64)</f>
        <v>0</v>
      </c>
      <c r="H65" s="81"/>
      <c r="I65" s="81">
        <f>SUM(I63:I64)</f>
        <v>1087.74</v>
      </c>
      <c r="J65" t="s" s="110">
        <v>33</v>
      </c>
      <c r="K65" s="81">
        <f>SUM(K63:K64)</f>
        <v>0</v>
      </c>
      <c r="L65" s="81"/>
      <c r="M65" s="81">
        <f>SUM(M63:M64)</f>
        <v>0</v>
      </c>
      <c r="N65" s="81"/>
      <c r="O65" s="81">
        <f>SUM(O63:O64)</f>
        <v>0</v>
      </c>
      <c r="P65" s="81"/>
      <c r="Q65" s="81">
        <f>SUM(Q63:Q64)</f>
        <v>0</v>
      </c>
      <c r="R65" s="81"/>
      <c r="S65" s="81">
        <f>SUM(S63:S64)</f>
        <v>0</v>
      </c>
      <c r="T65" s="81"/>
      <c r="U65" s="81">
        <f>SUM(U63:U64)</f>
        <v>1255</v>
      </c>
      <c r="V65" s="81"/>
      <c r="W65" s="81">
        <f>SUM(W64:W64)</f>
        <v>0</v>
      </c>
      <c r="X65" s="81"/>
      <c r="Y65" s="81">
        <f>SUM(Y63:Y64)</f>
        <v>0</v>
      </c>
      <c r="Z65" s="81"/>
      <c r="AA65" s="81">
        <f>SUM(AA63:AA64)</f>
        <v>0</v>
      </c>
      <c r="AB65" s="81"/>
      <c r="AC65" s="81">
        <f>SUM(AC63:AC64)</f>
        <v>2342.74</v>
      </c>
      <c r="AD65" s="81">
        <f>SUM(AD63:AD64)</f>
        <v>1087.74</v>
      </c>
      <c r="AE65" s="81">
        <f>AE8</f>
        <v>3750</v>
      </c>
      <c r="AF65" s="81">
        <f>AE65-AC65</f>
        <v>1407.26</v>
      </c>
      <c r="AG65" s="73"/>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5"/>
    </row>
    <row r="66" ht="19.7" customHeight="1">
      <c r="A66" s="128"/>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c r="GQ66" s="105"/>
      <c r="GR66" s="105"/>
      <c r="GS66" s="105"/>
      <c r="GT66" s="105"/>
      <c r="GU66" s="105"/>
      <c r="GV66" s="105"/>
      <c r="GW66" s="105"/>
      <c r="GX66" s="105"/>
      <c r="GY66" s="105"/>
      <c r="GZ66" s="105"/>
      <c r="HA66" s="105"/>
      <c r="HB66" s="105"/>
      <c r="HC66" s="105"/>
      <c r="HD66" s="105"/>
      <c r="HE66" s="105"/>
      <c r="HF66" s="105"/>
      <c r="HG66" s="105"/>
      <c r="HH66" s="105"/>
      <c r="HI66" s="105"/>
      <c r="HJ66" s="105"/>
      <c r="HK66" s="105"/>
      <c r="HL66" s="105"/>
      <c r="HM66" s="105"/>
      <c r="HN66" s="105"/>
      <c r="HO66" s="105"/>
      <c r="HP66" s="105"/>
      <c r="HQ66" s="105"/>
      <c r="HR66" s="105"/>
      <c r="HS66" s="105"/>
      <c r="HT66" s="105"/>
      <c r="HU66" s="105"/>
      <c r="HV66" s="105"/>
      <c r="HW66" s="105"/>
      <c r="HX66" s="105"/>
      <c r="HY66" s="105"/>
      <c r="HZ66" s="105"/>
      <c r="IA66" s="105"/>
      <c r="IB66" s="105"/>
      <c r="IC66" s="105"/>
      <c r="ID66" s="105"/>
      <c r="IE66" s="105"/>
      <c r="IF66" s="105"/>
      <c r="IG66" s="105"/>
      <c r="IH66" s="105"/>
      <c r="II66" s="105"/>
      <c r="IJ66" s="105"/>
      <c r="IK66" s="105"/>
      <c r="IL66" s="105"/>
      <c r="IM66" s="105"/>
      <c r="IN66" s="105"/>
      <c r="IO66" s="105"/>
      <c r="IP66" s="105"/>
      <c r="IQ66" s="105"/>
      <c r="IR66" s="105"/>
      <c r="IS66" s="105"/>
      <c r="IT66" s="105"/>
      <c r="IU66" s="105"/>
      <c r="IV66" s="105"/>
      <c r="IW66" s="105"/>
      <c r="IX66" s="105"/>
      <c r="IY66" s="105"/>
      <c r="IZ66" s="105"/>
      <c r="JA66" s="105"/>
      <c r="JB66" s="105"/>
      <c r="JC66" s="105"/>
      <c r="JD66" s="105"/>
      <c r="JE66" s="105"/>
      <c r="JF66" s="105"/>
      <c r="JG66" s="105"/>
      <c r="JH66" s="105"/>
      <c r="JI66" s="105"/>
      <c r="JJ66" s="105"/>
      <c r="JK66" s="106"/>
    </row>
  </sheetData>
  <conditionalFormatting sqref="AF1:AF66">
    <cfRule type="cellIs" dxfId="4" priority="1" operator="lessThan" stopIfTrue="1">
      <formula>0</formula>
    </cfRule>
  </conditionalFormatting>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AG20"/>
  <sheetViews>
    <sheetView workbookViewId="0" showGridLines="0" defaultGridColor="1"/>
  </sheetViews>
  <sheetFormatPr defaultColWidth="10.3333" defaultRowHeight="19.7" customHeight="1" outlineLevelRow="0" outlineLevelCol="0"/>
  <cols>
    <col min="1" max="1" width="27.5" style="146" customWidth="1"/>
    <col min="2" max="2" width="5.5" style="146" customWidth="1"/>
    <col min="3" max="3" width="10.6719" style="146" customWidth="1"/>
    <col min="4" max="4" width="2.5" style="146" customWidth="1"/>
    <col min="5" max="5" width="10.6719" style="146" customWidth="1"/>
    <col min="6" max="6" width="2.5" style="146" customWidth="1"/>
    <col min="7" max="7" width="10.6719" style="146" customWidth="1"/>
    <col min="8" max="8" width="2.5" style="146" customWidth="1"/>
    <col min="9" max="9" width="11.8516" style="146" customWidth="1"/>
    <col min="10" max="10" width="2.5" style="146" customWidth="1"/>
    <col min="11" max="11" width="12.1719" style="146" customWidth="1"/>
    <col min="12" max="12" width="2.5" style="146" customWidth="1"/>
    <col min="13" max="13" width="12" style="146" customWidth="1"/>
    <col min="14" max="14" width="2.5" style="146" customWidth="1"/>
    <col min="15" max="15" width="10.6719" style="146" customWidth="1"/>
    <col min="16" max="16" width="2.5" style="146" customWidth="1"/>
    <col min="17" max="17" width="12.3516" style="146" customWidth="1"/>
    <col min="18" max="18" width="2.5" style="146" customWidth="1"/>
    <col min="19" max="19" width="10.6719" style="146" customWidth="1"/>
    <col min="20" max="20" width="2.5" style="146" customWidth="1"/>
    <col min="21" max="21" width="11.8516" style="146" customWidth="1"/>
    <col min="22" max="22" width="2.5" style="146" customWidth="1"/>
    <col min="23" max="23" width="10.6719" style="146" customWidth="1"/>
    <col min="24" max="24" width="2.5" style="146" customWidth="1"/>
    <col min="25" max="25" width="10.6719" style="146" customWidth="1"/>
    <col min="26" max="26" width="2.5" style="146" customWidth="1"/>
    <col min="27" max="27" width="10.6719" style="146" customWidth="1"/>
    <col min="28" max="28" width="2.5" style="146" customWidth="1"/>
    <col min="29" max="29" width="15.1719" style="146" customWidth="1"/>
    <col min="30" max="30" width="13.8516" style="146" customWidth="1"/>
    <col min="31" max="31" width="13.5" style="146" customWidth="1"/>
    <col min="32" max="32" width="14.5" style="146" customWidth="1"/>
    <col min="33" max="33" width="10.3516" style="146" customWidth="1"/>
    <col min="34" max="16384" width="10.3516" style="146" customWidth="1"/>
  </cols>
  <sheetData>
    <row r="1" ht="21.95" customHeight="1">
      <c r="A1" t="s" s="108">
        <v>181</v>
      </c>
      <c r="B1" s="7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147"/>
    </row>
    <row r="2" ht="21.95" customHeight="1">
      <c r="A2" t="s" s="113">
        <v>18</v>
      </c>
      <c r="B2" s="92"/>
      <c r="C2" s="68"/>
      <c r="D2" s="68"/>
      <c r="E2" s="68"/>
      <c r="F2" s="68"/>
      <c r="G2" s="68"/>
      <c r="H2" s="68"/>
      <c r="I2" s="68"/>
      <c r="J2" s="68"/>
      <c r="K2" s="68"/>
      <c r="L2" s="68"/>
      <c r="M2" s="68"/>
      <c r="N2" s="68"/>
      <c r="O2" s="68"/>
      <c r="P2" s="68"/>
      <c r="Q2" s="68"/>
      <c r="R2" s="68"/>
      <c r="S2" s="68"/>
      <c r="T2" s="68"/>
      <c r="U2" s="68"/>
      <c r="V2" s="68"/>
      <c r="W2" s="68"/>
      <c r="X2" s="68"/>
      <c r="Y2" s="68"/>
      <c r="Z2" s="68"/>
      <c r="AA2" s="95"/>
      <c r="AB2" s="68"/>
      <c r="AC2" s="95"/>
      <c r="AD2" s="68"/>
      <c r="AE2" s="68"/>
      <c r="AF2" s="68"/>
      <c r="AG2" s="148"/>
    </row>
    <row r="3" ht="18" customHeight="1">
      <c r="A3" s="92"/>
      <c r="B3" s="92"/>
      <c r="C3" t="s" s="93">
        <v>261</v>
      </c>
      <c r="D3" s="109"/>
      <c r="E3" t="s" s="35">
        <v>262</v>
      </c>
      <c r="F3" s="109"/>
      <c r="G3" t="s" s="35">
        <v>263</v>
      </c>
      <c r="H3" s="109"/>
      <c r="I3" t="s" s="35">
        <v>264</v>
      </c>
      <c r="J3" s="109"/>
      <c r="K3" t="s" s="35">
        <v>265</v>
      </c>
      <c r="L3" s="109"/>
      <c r="M3" t="s" s="35">
        <v>266</v>
      </c>
      <c r="N3" s="109"/>
      <c r="O3" t="s" s="35">
        <v>267</v>
      </c>
      <c r="P3" s="109"/>
      <c r="Q3" t="s" s="35">
        <v>268</v>
      </c>
      <c r="R3" s="109"/>
      <c r="S3" t="s" s="35">
        <v>269</v>
      </c>
      <c r="T3" s="109"/>
      <c r="U3" t="s" s="35">
        <v>270</v>
      </c>
      <c r="V3" s="109"/>
      <c r="W3" t="s" s="35">
        <v>271</v>
      </c>
      <c r="X3" s="109"/>
      <c r="Y3" t="s" s="35">
        <v>272</v>
      </c>
      <c r="Z3" s="109"/>
      <c r="AA3" t="s" s="35">
        <v>261</v>
      </c>
      <c r="AB3" s="109"/>
      <c r="AC3" t="s" s="35">
        <v>194</v>
      </c>
      <c r="AD3" t="s" s="35">
        <v>273</v>
      </c>
      <c r="AE3" t="s" s="35">
        <v>277</v>
      </c>
      <c r="AF3" t="s" s="35">
        <v>278</v>
      </c>
      <c r="AG3" s="148"/>
    </row>
    <row r="4" ht="16.7" customHeight="1">
      <c r="A4" t="s" s="80">
        <v>245</v>
      </c>
      <c r="B4" s="88">
        <v>401</v>
      </c>
      <c r="C4" s="68">
        <v>190.28</v>
      </c>
      <c r="D4" t="s" s="72">
        <v>33</v>
      </c>
      <c r="E4" s="68"/>
      <c r="F4" s="68"/>
      <c r="G4" s="68"/>
      <c r="H4" s="68"/>
      <c r="I4" s="68">
        <v>600</v>
      </c>
      <c r="J4" t="s" s="72">
        <v>33</v>
      </c>
      <c r="K4" s="68"/>
      <c r="L4" s="68"/>
      <c r="M4" s="83"/>
      <c r="N4" s="68"/>
      <c r="O4" s="68"/>
      <c r="P4" s="68"/>
      <c r="Q4" s="68">
        <v>269.46</v>
      </c>
      <c r="R4" t="s" s="72">
        <v>33</v>
      </c>
      <c r="S4" s="68"/>
      <c r="T4" s="68"/>
      <c r="U4" s="68"/>
      <c r="V4" s="68"/>
      <c r="W4" s="68"/>
      <c r="X4" s="68"/>
      <c r="Y4" s="68"/>
      <c r="Z4" s="68"/>
      <c r="AA4" s="68"/>
      <c r="AB4" s="68"/>
      <c r="AC4" s="81">
        <f>SUM(C4:AA4)</f>
        <v>1059.74</v>
      </c>
      <c r="AD4" s="81">
        <f>SUMIF(D4:AB4,"x",C4:AA4)</f>
        <v>1059.74</v>
      </c>
      <c r="AE4" s="81">
        <f>'Income'!C116</f>
        <v>400</v>
      </c>
      <c r="AF4" s="81">
        <f>AE4-AC4</f>
        <v>-659.74</v>
      </c>
      <c r="AG4" t="s" s="149">
        <v>367</v>
      </c>
    </row>
    <row r="5" ht="16.7" customHeight="1">
      <c r="A5" t="s" s="80">
        <v>247</v>
      </c>
      <c r="B5" s="88">
        <v>402</v>
      </c>
      <c r="C5" s="68"/>
      <c r="D5" s="68"/>
      <c r="E5" s="68"/>
      <c r="F5" s="68"/>
      <c r="G5" s="68"/>
      <c r="H5" s="68"/>
      <c r="I5" s="68">
        <f>SUM(43.56+34.51)</f>
        <v>78.06999999999999</v>
      </c>
      <c r="J5" t="s" s="72">
        <v>33</v>
      </c>
      <c r="K5" s="68">
        <v>53.73</v>
      </c>
      <c r="L5" t="s" s="72">
        <v>33</v>
      </c>
      <c r="M5" s="68">
        <v>200.99</v>
      </c>
      <c r="N5" t="s" s="72">
        <v>33</v>
      </c>
      <c r="O5" s="68"/>
      <c r="P5" s="68"/>
      <c r="Q5" s="68">
        <v>40.26</v>
      </c>
      <c r="R5" t="s" s="72">
        <v>33</v>
      </c>
      <c r="S5" s="68">
        <v>18.77</v>
      </c>
      <c r="T5" s="68"/>
      <c r="U5" s="68"/>
      <c r="V5" s="68"/>
      <c r="W5" s="68"/>
      <c r="X5" s="68"/>
      <c r="Y5" s="68"/>
      <c r="Z5" s="68"/>
      <c r="AA5" s="68"/>
      <c r="AB5" s="68"/>
      <c r="AC5" s="81">
        <f>SUM(C5:AA5)</f>
        <v>391.82</v>
      </c>
      <c r="AD5" s="81">
        <f>SUMIF(D5:AB5,"x",C5:AA5)</f>
        <v>373.05</v>
      </c>
      <c r="AE5" s="81">
        <f>'Income'!C117</f>
        <v>350</v>
      </c>
      <c r="AF5" s="81">
        <f>AE5-AC5</f>
        <v>-41.82</v>
      </c>
      <c r="AG5" s="148"/>
    </row>
    <row r="6" ht="16.7" customHeight="1">
      <c r="A6" t="s" s="80">
        <v>248</v>
      </c>
      <c r="B6" s="88">
        <v>413</v>
      </c>
      <c r="C6" s="68"/>
      <c r="D6" s="68"/>
      <c r="E6" s="68"/>
      <c r="F6" s="68"/>
      <c r="G6" s="68"/>
      <c r="H6" s="68"/>
      <c r="I6" s="68"/>
      <c r="J6" s="68"/>
      <c r="K6" s="68"/>
      <c r="L6" s="68"/>
      <c r="M6" s="68"/>
      <c r="N6" s="68"/>
      <c r="O6" s="68"/>
      <c r="P6" s="68"/>
      <c r="Q6" s="68"/>
      <c r="R6" s="68"/>
      <c r="S6" s="68"/>
      <c r="T6" s="68"/>
      <c r="U6" s="68"/>
      <c r="V6" s="68"/>
      <c r="W6" s="68"/>
      <c r="X6" s="68"/>
      <c r="Y6" s="68"/>
      <c r="Z6" s="68"/>
      <c r="AA6" s="68"/>
      <c r="AB6" s="68"/>
      <c r="AC6" s="81">
        <f>SUM(C6:AA6)</f>
        <v>0</v>
      </c>
      <c r="AD6" s="81">
        <f>SUMIF(D6:AB6,"x",C6:AA6)</f>
        <v>0</v>
      </c>
      <c r="AE6" s="81">
        <f>'Income'!C118</f>
        <v>350</v>
      </c>
      <c r="AF6" s="81">
        <f>AE6-AC6</f>
        <v>350</v>
      </c>
      <c r="AG6" s="148"/>
    </row>
    <row r="7" ht="16.7" customHeight="1">
      <c r="A7" t="s" s="80">
        <v>249</v>
      </c>
      <c r="B7" s="88">
        <v>403</v>
      </c>
      <c r="C7" s="68"/>
      <c r="D7" s="68"/>
      <c r="E7" s="68"/>
      <c r="F7" s="68"/>
      <c r="G7" s="68"/>
      <c r="H7" s="68"/>
      <c r="I7" s="68"/>
      <c r="J7" s="68"/>
      <c r="K7" s="68"/>
      <c r="L7" s="68"/>
      <c r="M7" s="68">
        <v>487.44</v>
      </c>
      <c r="N7" t="s" s="72">
        <v>33</v>
      </c>
      <c r="O7" s="68"/>
      <c r="P7" s="68"/>
      <c r="Q7" s="68">
        <v>112.56</v>
      </c>
      <c r="R7" t="s" s="72">
        <v>33</v>
      </c>
      <c r="S7" s="68"/>
      <c r="T7" s="68"/>
      <c r="U7" s="68"/>
      <c r="V7" s="68"/>
      <c r="W7" s="68"/>
      <c r="X7" s="68"/>
      <c r="Y7" s="68"/>
      <c r="Z7" s="68"/>
      <c r="AA7" s="68"/>
      <c r="AB7" s="68"/>
      <c r="AC7" s="81">
        <f>SUM(C7:AA7)</f>
        <v>600</v>
      </c>
      <c r="AD7" s="81">
        <f>SUMIF(D7:AB7,"x",C7:AA7)</f>
        <v>600</v>
      </c>
      <c r="AE7" s="81">
        <f>'Income'!C119</f>
        <v>600</v>
      </c>
      <c r="AF7" s="81">
        <f>AE7-AC7</f>
        <v>0</v>
      </c>
      <c r="AG7" s="148"/>
    </row>
    <row r="8" ht="16.7" customHeight="1">
      <c r="A8" t="s" s="80">
        <v>250</v>
      </c>
      <c r="B8" s="88">
        <v>404</v>
      </c>
      <c r="C8" s="68"/>
      <c r="D8" s="68"/>
      <c r="E8" s="68"/>
      <c r="F8" s="68"/>
      <c r="G8" s="68">
        <v>20</v>
      </c>
      <c r="H8" t="s" s="72">
        <v>33</v>
      </c>
      <c r="I8" s="68">
        <v>20</v>
      </c>
      <c r="J8" t="s" s="72">
        <v>33</v>
      </c>
      <c r="K8" s="68"/>
      <c r="L8" s="68"/>
      <c r="M8" s="68">
        <v>20</v>
      </c>
      <c r="N8" t="s" s="72">
        <v>33</v>
      </c>
      <c r="O8" s="68">
        <v>20</v>
      </c>
      <c r="P8" s="68"/>
      <c r="Q8" s="68"/>
      <c r="R8" s="68"/>
      <c r="S8" s="68"/>
      <c r="T8" s="68"/>
      <c r="U8" s="68"/>
      <c r="V8" s="68"/>
      <c r="W8" s="68"/>
      <c r="X8" s="68"/>
      <c r="Y8" s="68"/>
      <c r="Z8" s="68"/>
      <c r="AA8" s="68"/>
      <c r="AB8" s="68"/>
      <c r="AC8" s="81">
        <f>SUM(C8:AA8)</f>
        <v>80</v>
      </c>
      <c r="AD8" s="81">
        <f>SUMIF(D8:AB8,"x",C8:AA8)</f>
        <v>60</v>
      </c>
      <c r="AE8" s="81">
        <f>'Income'!C120</f>
        <v>300</v>
      </c>
      <c r="AF8" s="81">
        <f>AE8-AC8</f>
        <v>220</v>
      </c>
      <c r="AG8" s="148"/>
    </row>
    <row r="9" ht="16.7" customHeight="1">
      <c r="A9" t="s" s="80">
        <v>190</v>
      </c>
      <c r="B9" s="88">
        <v>406</v>
      </c>
      <c r="C9" s="68"/>
      <c r="D9" s="68"/>
      <c r="E9" s="68"/>
      <c r="F9" s="68"/>
      <c r="G9" s="68"/>
      <c r="H9" s="68"/>
      <c r="I9" s="68"/>
      <c r="J9" s="68"/>
      <c r="K9" s="68">
        <v>6431.8</v>
      </c>
      <c r="L9" t="s" s="72">
        <v>33</v>
      </c>
      <c r="M9" s="131">
        <v>4975.29</v>
      </c>
      <c r="N9" t="s" s="72">
        <v>33</v>
      </c>
      <c r="O9" s="68"/>
      <c r="P9" s="68"/>
      <c r="Q9" s="68"/>
      <c r="R9" s="68"/>
      <c r="S9" s="68">
        <v>4392.89</v>
      </c>
      <c r="T9" s="68"/>
      <c r="U9" s="68"/>
      <c r="V9" s="68"/>
      <c r="W9" s="68"/>
      <c r="X9" s="68"/>
      <c r="Y9" s="68"/>
      <c r="Z9" s="68"/>
      <c r="AA9" s="68"/>
      <c r="AB9" s="68"/>
      <c r="AC9" s="81">
        <f>SUM(C9:AA9)</f>
        <v>15799.98</v>
      </c>
      <c r="AD9" s="81">
        <f>SUMIF(D9:AB9,"x",C9:AA9)</f>
        <v>11407.09</v>
      </c>
      <c r="AE9" s="81">
        <f>'Income'!C121</f>
        <v>1500</v>
      </c>
      <c r="AF9" s="81">
        <f>AE9-AC9+'Luce'!AC8</f>
        <v>-6147.72</v>
      </c>
      <c r="AG9" t="s" s="150">
        <v>368</v>
      </c>
    </row>
    <row r="10" ht="16.7" customHeight="1">
      <c r="A10" t="s" s="80">
        <v>369</v>
      </c>
      <c r="B10" s="88">
        <v>407</v>
      </c>
      <c r="C10" s="68"/>
      <c r="D10" s="68"/>
      <c r="E10" s="68">
        <v>10.5</v>
      </c>
      <c r="F10" t="s" s="72">
        <v>33</v>
      </c>
      <c r="G10" s="68"/>
      <c r="H10" s="68"/>
      <c r="I10" s="68"/>
      <c r="J10" s="68"/>
      <c r="K10" s="68"/>
      <c r="L10" s="68"/>
      <c r="M10" s="68">
        <v>6</v>
      </c>
      <c r="N10" t="s" s="72">
        <v>33</v>
      </c>
      <c r="O10" s="68"/>
      <c r="P10" s="68"/>
      <c r="Q10" s="68"/>
      <c r="R10" s="68"/>
      <c r="S10" s="68"/>
      <c r="T10" s="68"/>
      <c r="U10" s="68"/>
      <c r="V10" s="68"/>
      <c r="W10" s="68"/>
      <c r="X10" s="68"/>
      <c r="Y10" s="68"/>
      <c r="Z10" s="68"/>
      <c r="AA10" s="68"/>
      <c r="AB10" s="68"/>
      <c r="AC10" s="81">
        <f>SUM(C10:AA10)</f>
        <v>16.5</v>
      </c>
      <c r="AD10" s="81">
        <f>SUMIF(D10:AB10,"x",C10:AA10)</f>
        <v>16.5</v>
      </c>
      <c r="AE10" s="81">
        <f>'Income'!C122</f>
        <v>500</v>
      </c>
      <c r="AF10" s="81">
        <f>AE10-AC10</f>
        <v>483.5</v>
      </c>
      <c r="AG10" s="148"/>
    </row>
    <row r="11" ht="16.7" customHeight="1">
      <c r="A11" t="s" s="80">
        <v>252</v>
      </c>
      <c r="B11" s="88">
        <v>408</v>
      </c>
      <c r="C11" s="68"/>
      <c r="D11" s="68"/>
      <c r="E11" s="68"/>
      <c r="F11" s="68"/>
      <c r="G11" s="68"/>
      <c r="H11" s="68"/>
      <c r="I11" s="68"/>
      <c r="J11" s="68"/>
      <c r="K11" s="68"/>
      <c r="L11" s="68"/>
      <c r="M11" s="131"/>
      <c r="N11" s="68"/>
      <c r="O11" s="68"/>
      <c r="P11" s="68"/>
      <c r="Q11" s="68"/>
      <c r="R11" s="68"/>
      <c r="S11" s="68"/>
      <c r="T11" s="68"/>
      <c r="U11" s="68"/>
      <c r="V11" s="68"/>
      <c r="W11" s="68"/>
      <c r="X11" s="68"/>
      <c r="Y11" s="68"/>
      <c r="Z11" s="68"/>
      <c r="AA11" s="68"/>
      <c r="AB11" s="68"/>
      <c r="AC11" s="81">
        <f>SUM(C11:AA11)</f>
        <v>0</v>
      </c>
      <c r="AD11" s="81">
        <f>SUMIF(D11:AB11,"x",C11:AA11)</f>
        <v>0</v>
      </c>
      <c r="AE11" s="81"/>
      <c r="AF11" s="81"/>
      <c r="AG11" s="148"/>
    </row>
    <row r="12" ht="16.7" customHeight="1">
      <c r="A12" t="s" s="80">
        <v>188</v>
      </c>
      <c r="B12" s="88">
        <v>409</v>
      </c>
      <c r="C12" s="68"/>
      <c r="D12" s="68"/>
      <c r="E12" s="68"/>
      <c r="F12" s="68"/>
      <c r="G12" s="68"/>
      <c r="H12" s="68"/>
      <c r="I12" s="68"/>
      <c r="J12" s="68"/>
      <c r="K12" s="68"/>
      <c r="L12" s="68"/>
      <c r="M12" s="131"/>
      <c r="N12" s="68"/>
      <c r="O12" s="68"/>
      <c r="P12" s="68"/>
      <c r="Q12" s="68"/>
      <c r="R12" s="68"/>
      <c r="S12" s="68"/>
      <c r="T12" s="68"/>
      <c r="U12" s="68"/>
      <c r="V12" s="68"/>
      <c r="W12" s="68"/>
      <c r="X12" s="68"/>
      <c r="Y12" s="68"/>
      <c r="Z12" s="68"/>
      <c r="AA12" s="68"/>
      <c r="AB12" s="68"/>
      <c r="AC12" s="81">
        <f>SUM(C12:AA12)</f>
        <v>0</v>
      </c>
      <c r="AD12" s="81">
        <f>SUMIF(D12:AB12,"x",C12:AA12)</f>
        <v>0</v>
      </c>
      <c r="AE12" s="81">
        <f>'Income'!C124</f>
        <v>0</v>
      </c>
      <c r="AF12" s="81">
        <f>AE12-AC12</f>
        <v>0</v>
      </c>
      <c r="AG12" s="148"/>
    </row>
    <row r="13" ht="16.7" customHeight="1">
      <c r="A13" t="s" s="80">
        <v>189</v>
      </c>
      <c r="B13" s="88">
        <v>410</v>
      </c>
      <c r="C13" s="68"/>
      <c r="D13" s="68"/>
      <c r="E13" s="68"/>
      <c r="F13" s="68"/>
      <c r="G13" s="68"/>
      <c r="H13" s="68"/>
      <c r="I13" s="68">
        <v>117</v>
      </c>
      <c r="J13" t="s" s="72">
        <v>33</v>
      </c>
      <c r="K13" s="68"/>
      <c r="L13" s="68"/>
      <c r="M13" s="131"/>
      <c r="N13" s="68"/>
      <c r="O13" s="68"/>
      <c r="P13" s="68"/>
      <c r="Q13" s="68">
        <v>939.0599999999999</v>
      </c>
      <c r="R13" t="s" s="72">
        <v>33</v>
      </c>
      <c r="S13" s="68">
        <v>534.61</v>
      </c>
      <c r="T13" s="68"/>
      <c r="U13" s="68"/>
      <c r="V13" s="68"/>
      <c r="W13" s="68"/>
      <c r="X13" s="68"/>
      <c r="Y13" s="68"/>
      <c r="Z13" s="68"/>
      <c r="AA13" s="68"/>
      <c r="AB13" s="68"/>
      <c r="AC13" s="81">
        <f>SUM(C13:AA13)</f>
        <v>1590.67</v>
      </c>
      <c r="AD13" s="81">
        <f>SUMIF(D13:AB13,"x",C13:AA13)</f>
        <v>1056.06</v>
      </c>
      <c r="AE13" s="81">
        <f>'Income'!C125</f>
        <v>1800</v>
      </c>
      <c r="AF13" s="81">
        <f>AE13-AC13</f>
        <v>209.33</v>
      </c>
      <c r="AG13" s="148"/>
    </row>
    <row r="14" ht="16.7" customHeight="1">
      <c r="A14" t="s" s="80">
        <v>192</v>
      </c>
      <c r="B14" s="88">
        <v>411</v>
      </c>
      <c r="C14" s="68"/>
      <c r="D14" s="68"/>
      <c r="E14" s="68"/>
      <c r="F14" s="68"/>
      <c r="G14" s="68"/>
      <c r="H14" s="68"/>
      <c r="I14" s="68"/>
      <c r="J14" s="68"/>
      <c r="K14" s="68"/>
      <c r="L14" s="68"/>
      <c r="M14" s="131"/>
      <c r="N14" s="68"/>
      <c r="O14" s="68"/>
      <c r="P14" s="68"/>
      <c r="Q14" s="68"/>
      <c r="R14" s="68"/>
      <c r="S14" s="68"/>
      <c r="T14" s="68"/>
      <c r="U14" s="68">
        <v>1560.36</v>
      </c>
      <c r="V14" s="68"/>
      <c r="W14" s="68"/>
      <c r="X14" s="68"/>
      <c r="Y14" s="68"/>
      <c r="Z14" s="68"/>
      <c r="AA14" s="68"/>
      <c r="AB14" s="68"/>
      <c r="AC14" s="81">
        <f>SUM(C14:AA14)</f>
        <v>1560.36</v>
      </c>
      <c r="AD14" s="81">
        <f>SUMIF(D14:AB14,"x",C14:AA14)</f>
        <v>0</v>
      </c>
      <c r="AE14" s="81">
        <f>'Income'!C126</f>
        <v>10000</v>
      </c>
      <c r="AF14" s="81">
        <f>AE14-AC14</f>
        <v>8439.639999999999</v>
      </c>
      <c r="AG14" s="148"/>
    </row>
    <row r="15" ht="16.7" customHeight="1">
      <c r="A15" t="s" s="80">
        <v>253</v>
      </c>
      <c r="B15" s="88">
        <v>412</v>
      </c>
      <c r="C15" s="68"/>
      <c r="D15" s="68"/>
      <c r="E15" s="68"/>
      <c r="F15" s="68"/>
      <c r="G15" s="68"/>
      <c r="H15" s="68"/>
      <c r="I15" s="68"/>
      <c r="J15" s="68"/>
      <c r="K15" s="68"/>
      <c r="L15" s="68"/>
      <c r="M15" s="131"/>
      <c r="N15" s="68"/>
      <c r="O15" s="68"/>
      <c r="P15" s="68"/>
      <c r="Q15" s="68"/>
      <c r="R15" s="68"/>
      <c r="S15" s="68"/>
      <c r="T15" s="68"/>
      <c r="U15" s="68">
        <v>658.63</v>
      </c>
      <c r="V15" s="68"/>
      <c r="W15" s="68"/>
      <c r="X15" s="68"/>
      <c r="Y15" s="68"/>
      <c r="Z15" s="68"/>
      <c r="AA15" s="68"/>
      <c r="AB15" s="68"/>
      <c r="AC15" s="81">
        <f>SUM(C15:AA15)</f>
        <v>658.63</v>
      </c>
      <c r="AD15" s="81">
        <f>SUMIF(D15:AB15,"x",C15:AA15)</f>
        <v>0</v>
      </c>
      <c r="AE15" s="81">
        <f>'Income'!C127</f>
        <v>1500</v>
      </c>
      <c r="AF15" s="81">
        <f>AE15-AC15</f>
        <v>841.37</v>
      </c>
      <c r="AG15" s="148"/>
    </row>
    <row r="16" ht="16.7" customHeight="1">
      <c r="A16" t="s" s="80">
        <v>370</v>
      </c>
      <c r="B16" s="88">
        <v>414</v>
      </c>
      <c r="C16" s="68"/>
      <c r="D16" s="68"/>
      <c r="E16" s="68"/>
      <c r="F16" s="68"/>
      <c r="G16" s="68"/>
      <c r="H16" s="68"/>
      <c r="I16" s="68">
        <v>1334</v>
      </c>
      <c r="J16" s="68"/>
      <c r="K16" s="68"/>
      <c r="L16" s="68"/>
      <c r="M16" s="131"/>
      <c r="N16" s="68"/>
      <c r="O16" s="68"/>
      <c r="P16" s="68"/>
      <c r="Q16" s="68"/>
      <c r="R16" s="68"/>
      <c r="S16" s="68"/>
      <c r="T16" s="68"/>
      <c r="U16" s="68"/>
      <c r="V16" s="68"/>
      <c r="W16" s="68"/>
      <c r="X16" s="68"/>
      <c r="Y16" s="68"/>
      <c r="Z16" s="68"/>
      <c r="AA16" s="68"/>
      <c r="AB16" s="68"/>
      <c r="AC16" s="81">
        <f>SUM(C16:AA16)</f>
        <v>1334</v>
      </c>
      <c r="AD16" s="81">
        <f>SUMIF(D16:AB16,"x",C16:AA16)</f>
        <v>0</v>
      </c>
      <c r="AE16" s="81">
        <f>'Income'!C128</f>
        <v>2000</v>
      </c>
      <c r="AF16" s="81">
        <f>AE16-AC16</f>
        <v>666</v>
      </c>
      <c r="AG16" s="148"/>
    </row>
    <row r="17" ht="16.5" customHeight="1">
      <c r="A17" t="s" s="80">
        <v>256</v>
      </c>
      <c r="B17" s="88">
        <v>415</v>
      </c>
      <c r="C17" s="68"/>
      <c r="D17" s="68"/>
      <c r="E17" s="68"/>
      <c r="F17" s="68"/>
      <c r="G17" s="68"/>
      <c r="H17" s="68"/>
      <c r="I17" s="68"/>
      <c r="J17" s="68"/>
      <c r="K17" s="68"/>
      <c r="L17" s="68"/>
      <c r="M17" s="131"/>
      <c r="N17" s="68"/>
      <c r="O17" s="68"/>
      <c r="P17" s="68"/>
      <c r="Q17" s="68"/>
      <c r="R17" s="68"/>
      <c r="S17" s="68"/>
      <c r="T17" s="68"/>
      <c r="U17" s="68"/>
      <c r="V17" s="68"/>
      <c r="W17" s="68"/>
      <c r="X17" s="68"/>
      <c r="Y17" s="68"/>
      <c r="Z17" s="68"/>
      <c r="AA17" s="68"/>
      <c r="AB17" s="68"/>
      <c r="AC17" s="81">
        <f>SUM(C17:AA17)</f>
        <v>0</v>
      </c>
      <c r="AD17" s="81">
        <f>SUMIF(D17:AB17,"x",C17:AA17)</f>
        <v>0</v>
      </c>
      <c r="AE17" s="81">
        <f>'Income'!C129</f>
        <v>0</v>
      </c>
      <c r="AF17" s="81">
        <f>AE17-AC17</f>
        <v>0</v>
      </c>
      <c r="AG17" s="148"/>
    </row>
    <row r="18" ht="16.5" customHeight="1">
      <c r="A18" t="s" s="80">
        <v>258</v>
      </c>
      <c r="B18" s="88">
        <v>417</v>
      </c>
      <c r="C18" s="68"/>
      <c r="D18" s="68"/>
      <c r="E18" s="68"/>
      <c r="F18" s="68"/>
      <c r="G18" s="68"/>
      <c r="H18" s="68"/>
      <c r="I18" s="68">
        <v>505.98</v>
      </c>
      <c r="J18" t="s" s="72">
        <v>33</v>
      </c>
      <c r="K18" s="68"/>
      <c r="L18" s="68"/>
      <c r="M18" s="131"/>
      <c r="N18" s="68"/>
      <c r="O18" s="68"/>
      <c r="P18" s="68"/>
      <c r="Q18" s="68"/>
      <c r="R18" s="68"/>
      <c r="S18" s="68"/>
      <c r="T18" s="68"/>
      <c r="U18" s="68"/>
      <c r="V18" s="68"/>
      <c r="W18" s="68"/>
      <c r="X18" s="68"/>
      <c r="Y18" s="68"/>
      <c r="Z18" s="68"/>
      <c r="AA18" s="68"/>
      <c r="AB18" s="68"/>
      <c r="AC18" s="81">
        <f>SUM(C18:AA18)</f>
        <v>505.98</v>
      </c>
      <c r="AD18" s="81"/>
      <c r="AE18" s="81">
        <f>'Income'!C131</f>
        <v>600</v>
      </c>
      <c r="AF18" s="81">
        <f>AE18-AC18</f>
        <v>94.02</v>
      </c>
      <c r="AG18" s="148"/>
    </row>
    <row r="19" ht="16.5" customHeight="1">
      <c r="A19" t="s" s="80">
        <v>257</v>
      </c>
      <c r="B19" s="88">
        <v>416</v>
      </c>
      <c r="C19" s="68">
        <v>199.82</v>
      </c>
      <c r="D19" t="s" s="72">
        <v>33</v>
      </c>
      <c r="E19" s="68"/>
      <c r="F19" s="68"/>
      <c r="G19" s="68"/>
      <c r="H19" s="68"/>
      <c r="I19" s="68"/>
      <c r="J19" s="68"/>
      <c r="K19" s="68">
        <v>139.14</v>
      </c>
      <c r="L19" t="s" s="72">
        <v>33</v>
      </c>
      <c r="M19" s="131"/>
      <c r="N19" s="68"/>
      <c r="O19" s="68"/>
      <c r="P19" s="68"/>
      <c r="Q19" s="68">
        <v>161.08</v>
      </c>
      <c r="R19" t="s" s="72">
        <v>33</v>
      </c>
      <c r="S19" s="68"/>
      <c r="T19" s="68"/>
      <c r="U19" s="68"/>
      <c r="V19" s="68"/>
      <c r="W19" s="68"/>
      <c r="X19" s="68"/>
      <c r="Y19" s="68"/>
      <c r="Z19" s="68"/>
      <c r="AA19" s="68"/>
      <c r="AB19" s="68"/>
      <c r="AC19" s="81">
        <f>SUM(C19:AA19)</f>
        <v>500.04</v>
      </c>
      <c r="AD19" s="81"/>
      <c r="AE19" s="81">
        <f>'Income'!C130</f>
        <v>500</v>
      </c>
      <c r="AF19" s="81"/>
      <c r="AG19" s="148"/>
    </row>
    <row r="20" ht="16.7" customHeight="1">
      <c r="A20" t="s" s="41">
        <v>194</v>
      </c>
      <c r="B20" s="89"/>
      <c r="C20" s="81">
        <f>SUM(C4:C19)</f>
        <v>390.1</v>
      </c>
      <c r="D20" t="s" s="110">
        <v>33</v>
      </c>
      <c r="E20" s="81">
        <f>SUM(E4:E17)</f>
        <v>10.5</v>
      </c>
      <c r="F20" t="s" s="110">
        <v>33</v>
      </c>
      <c r="G20" s="81">
        <f>SUM(G4:G17)</f>
        <v>20</v>
      </c>
      <c r="H20" t="s" s="110">
        <v>33</v>
      </c>
      <c r="I20" s="81">
        <f>SUM(I4:I17)</f>
        <v>2149.07</v>
      </c>
      <c r="J20" t="s" s="110">
        <v>33</v>
      </c>
      <c r="K20" s="81">
        <f>SUM(K4:K17)</f>
        <v>6485.53</v>
      </c>
      <c r="L20" t="s" s="110">
        <v>33</v>
      </c>
      <c r="M20" s="81">
        <f>SUM(M4:M17)</f>
        <v>5689.72</v>
      </c>
      <c r="N20" t="s" s="110">
        <v>33</v>
      </c>
      <c r="O20" s="81">
        <f>SUM(O4:O17)</f>
        <v>20</v>
      </c>
      <c r="P20" s="81"/>
      <c r="Q20" s="81">
        <f>SUM(Q4:Q19)</f>
        <v>1522.42</v>
      </c>
      <c r="R20" t="s" s="110">
        <v>33</v>
      </c>
      <c r="S20" s="81">
        <f>SUM(S4:S17)</f>
        <v>4946.27</v>
      </c>
      <c r="T20" s="81"/>
      <c r="U20" s="81">
        <f>SUM(U4:U17)</f>
        <v>2218.99</v>
      </c>
      <c r="V20" s="81"/>
      <c r="W20" s="81">
        <f>SUM(W4:W17)</f>
        <v>0</v>
      </c>
      <c r="X20" s="81"/>
      <c r="Y20" s="81">
        <f>SUM(Y4:Y17)</f>
        <v>0</v>
      </c>
      <c r="Z20" s="81"/>
      <c r="AA20" s="81">
        <f>SUM(AA4:AA17)</f>
        <v>0</v>
      </c>
      <c r="AB20" s="81"/>
      <c r="AC20" s="81">
        <f>SUM(AC4:AC19)</f>
        <v>24097.72</v>
      </c>
      <c r="AD20" s="81">
        <f>SUM(AD4:AD17)</f>
        <v>14572.44</v>
      </c>
      <c r="AE20" s="81">
        <f>SUM(AE4:AE17)</f>
        <v>19300</v>
      </c>
      <c r="AF20" s="81">
        <f>SUM(AF4:AF18)</f>
        <v>4454.58</v>
      </c>
      <c r="AG20" s="151"/>
    </row>
  </sheetData>
  <conditionalFormatting sqref="AF1:AF20">
    <cfRule type="cellIs" dxfId="5" priority="1" operator="lessThan" stopIfTrue="1">
      <formula>0</formula>
    </cfRule>
  </conditionalFormatting>
  <pageMargins left="0.5" right="0.5" top="0.5" bottom="0.5" header="0.51" footer="0.51"/>
  <pageSetup firstPageNumber="1" fitToHeight="1" fitToWidth="1" scale="100" useFirstPageNumber="0" orientation="landscape"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E64"/>
  <sheetViews>
    <sheetView workbookViewId="0" showGridLines="0" defaultGridColor="1"/>
  </sheetViews>
  <sheetFormatPr defaultColWidth="8.83333" defaultRowHeight="14.25" customHeight="1" outlineLevelRow="0" outlineLevelCol="0"/>
  <cols>
    <col min="1" max="1" width="25.5" style="152" customWidth="1"/>
    <col min="2" max="5" width="8.85156" style="152" customWidth="1"/>
    <col min="6" max="16384" width="8.85156" style="152" customWidth="1"/>
  </cols>
  <sheetData>
    <row r="1" ht="14.65" customHeight="1">
      <c r="A1" t="s" s="153">
        <v>299</v>
      </c>
      <c r="B1" s="154"/>
      <c r="C1" s="155"/>
      <c r="D1" s="155"/>
      <c r="E1" s="155"/>
    </row>
    <row r="2" ht="14.65" customHeight="1">
      <c r="A2" t="s" s="156">
        <v>64</v>
      </c>
      <c r="B2" s="154"/>
      <c r="C2" s="155"/>
      <c r="D2" s="155"/>
      <c r="E2" s="155"/>
    </row>
    <row r="3" ht="14.65" customHeight="1">
      <c r="A3" t="s" s="156">
        <v>151</v>
      </c>
      <c r="B3" s="157">
        <v>180</v>
      </c>
      <c r="C3" s="155"/>
      <c r="D3" s="155"/>
      <c r="E3" s="155"/>
    </row>
    <row r="4" ht="14.65" customHeight="1">
      <c r="A4" t="s" s="156">
        <v>63</v>
      </c>
      <c r="B4" s="157">
        <v>180</v>
      </c>
      <c r="C4" s="155"/>
      <c r="D4" s="155"/>
      <c r="E4" s="155"/>
    </row>
    <row r="5" ht="14.65" customHeight="1">
      <c r="A5" t="s" s="156">
        <v>300</v>
      </c>
      <c r="B5" s="154"/>
      <c r="C5" s="155"/>
      <c r="D5" s="155"/>
      <c r="E5" s="155"/>
    </row>
    <row r="6" ht="14.65" customHeight="1">
      <c r="A6" t="s" s="156">
        <v>145</v>
      </c>
      <c r="B6" s="157">
        <v>180</v>
      </c>
      <c r="C6" s="155"/>
      <c r="D6" s="155"/>
      <c r="E6" s="155"/>
    </row>
    <row r="7" ht="14.65" customHeight="1">
      <c r="A7" t="s" s="156">
        <v>301</v>
      </c>
      <c r="B7" s="154"/>
      <c r="C7" s="155"/>
      <c r="D7" s="155"/>
      <c r="E7" s="155"/>
    </row>
    <row r="8" ht="14.65" customHeight="1">
      <c r="A8" t="s" s="156">
        <v>302</v>
      </c>
      <c r="B8" s="157">
        <v>117.09</v>
      </c>
      <c r="C8" s="155"/>
      <c r="D8" s="155"/>
      <c r="E8" s="155"/>
    </row>
    <row r="9" ht="14.65" customHeight="1">
      <c r="A9" t="s" s="156">
        <v>303</v>
      </c>
      <c r="B9" s="157">
        <v>147.05</v>
      </c>
      <c r="C9" s="155"/>
      <c r="D9" s="155"/>
      <c r="E9" s="155"/>
    </row>
    <row r="10" ht="14.65" customHeight="1">
      <c r="A10" t="s" s="156">
        <v>304</v>
      </c>
      <c r="B10" s="157">
        <v>59.94</v>
      </c>
      <c r="C10" s="155"/>
      <c r="D10" s="155"/>
      <c r="E10" s="155"/>
    </row>
    <row r="11" ht="14.65" customHeight="1">
      <c r="A11" t="s" s="156">
        <v>305</v>
      </c>
      <c r="B11" s="157">
        <v>180</v>
      </c>
      <c r="C11" s="155"/>
      <c r="D11" s="155"/>
      <c r="E11" s="155"/>
    </row>
    <row r="12" ht="14.65" customHeight="1">
      <c r="A12" t="s" s="156">
        <v>123</v>
      </c>
      <c r="B12" s="157">
        <v>123.95</v>
      </c>
      <c r="C12" s="155"/>
      <c r="D12" s="155"/>
      <c r="E12" s="155"/>
    </row>
    <row r="13" ht="14.65" customHeight="1">
      <c r="A13" t="s" s="156">
        <v>288</v>
      </c>
      <c r="B13" s="157">
        <v>180</v>
      </c>
      <c r="C13" s="155"/>
      <c r="D13" s="155"/>
      <c r="E13" s="155"/>
    </row>
    <row r="14" ht="14.65" customHeight="1">
      <c r="A14" t="s" s="156">
        <v>289</v>
      </c>
      <c r="B14" s="154"/>
      <c r="C14" s="155"/>
      <c r="D14" s="155"/>
      <c r="E14" s="155"/>
    </row>
    <row r="15" ht="14.65" customHeight="1">
      <c r="A15" t="s" s="156">
        <v>290</v>
      </c>
      <c r="B15" s="154"/>
      <c r="C15" s="155"/>
      <c r="D15" s="155"/>
      <c r="E15" s="155"/>
    </row>
    <row r="16" ht="14.65" customHeight="1">
      <c r="A16" t="s" s="156">
        <v>291</v>
      </c>
      <c r="B16" s="154"/>
      <c r="C16" s="155"/>
      <c r="D16" s="155"/>
      <c r="E16" s="155"/>
    </row>
    <row r="17" ht="14.65" customHeight="1">
      <c r="A17" t="s" s="156">
        <v>292</v>
      </c>
      <c r="B17" s="157">
        <v>126.79</v>
      </c>
      <c r="C17" s="155"/>
      <c r="D17" s="155"/>
      <c r="E17" s="155"/>
    </row>
    <row r="18" ht="14.65" customHeight="1">
      <c r="A18" t="s" s="156">
        <v>293</v>
      </c>
      <c r="B18" s="154"/>
      <c r="C18" s="155"/>
      <c r="D18" s="155"/>
      <c r="E18" s="155"/>
    </row>
    <row r="19" ht="14.65" customHeight="1">
      <c r="A19" t="s" s="156">
        <v>294</v>
      </c>
      <c r="B19" s="157">
        <v>180</v>
      </c>
      <c r="C19" s="155"/>
      <c r="D19" s="155"/>
      <c r="E19" s="155"/>
    </row>
    <row r="20" ht="14.65" customHeight="1">
      <c r="A20" t="s" s="156">
        <v>89</v>
      </c>
      <c r="B20" s="157">
        <v>180</v>
      </c>
      <c r="C20" s="155"/>
      <c r="D20" s="155"/>
      <c r="E20" s="155"/>
    </row>
    <row r="21" ht="14.65" customHeight="1">
      <c r="A21" t="s" s="156">
        <v>295</v>
      </c>
      <c r="B21" s="154"/>
      <c r="C21" s="155"/>
      <c r="D21" s="155"/>
      <c r="E21" s="155"/>
    </row>
    <row r="22" ht="14.65" customHeight="1">
      <c r="A22" t="s" s="156">
        <v>126</v>
      </c>
      <c r="B22" s="157">
        <v>180</v>
      </c>
      <c r="C22" s="155"/>
      <c r="D22" s="155"/>
      <c r="E22" s="155"/>
    </row>
    <row r="23" ht="14.65" customHeight="1">
      <c r="A23" t="s" s="156">
        <v>296</v>
      </c>
      <c r="B23" s="157">
        <v>180</v>
      </c>
      <c r="C23" s="155"/>
      <c r="D23" s="155"/>
      <c r="E23" s="155"/>
    </row>
    <row r="24" ht="14.65" customHeight="1">
      <c r="A24" t="s" s="158">
        <v>317</v>
      </c>
      <c r="B24" s="157">
        <v>146.81</v>
      </c>
      <c r="C24" s="155"/>
      <c r="D24" s="155"/>
      <c r="E24" s="155"/>
    </row>
    <row r="25" ht="14.65" customHeight="1">
      <c r="A25" t="s" s="158">
        <v>36</v>
      </c>
      <c r="B25" s="157">
        <v>180</v>
      </c>
      <c r="C25" s="155"/>
      <c r="D25" s="155"/>
      <c r="E25" s="155"/>
    </row>
    <row r="26" ht="14.65" customHeight="1">
      <c r="A26" t="s" s="158">
        <v>318</v>
      </c>
      <c r="B26" s="157">
        <v>180</v>
      </c>
      <c r="C26" s="155"/>
      <c r="D26" s="155"/>
      <c r="E26" s="155"/>
    </row>
    <row r="27" ht="14.65" customHeight="1">
      <c r="A27" t="s" s="158">
        <v>58</v>
      </c>
      <c r="B27" s="157">
        <v>174.95</v>
      </c>
      <c r="C27" s="155"/>
      <c r="D27" s="155"/>
      <c r="E27" s="155"/>
    </row>
    <row r="28" ht="14.65" customHeight="1">
      <c r="A28" t="s" s="158">
        <v>319</v>
      </c>
      <c r="B28" s="157">
        <v>29.99</v>
      </c>
      <c r="C28" s="155"/>
      <c r="D28" s="155"/>
      <c r="E28" s="155"/>
    </row>
    <row r="29" ht="14.65" customHeight="1">
      <c r="A29" t="s" s="158">
        <v>320</v>
      </c>
      <c r="B29" s="157">
        <v>180</v>
      </c>
      <c r="C29" s="155"/>
      <c r="D29" s="155"/>
      <c r="E29" s="155"/>
    </row>
    <row r="30" ht="14.65" customHeight="1">
      <c r="A30" t="s" s="158">
        <v>321</v>
      </c>
      <c r="B30" s="154"/>
      <c r="C30" s="155"/>
      <c r="D30" s="155"/>
      <c r="E30" s="155"/>
    </row>
    <row r="31" ht="14.65" customHeight="1">
      <c r="A31" t="s" s="158">
        <v>322</v>
      </c>
      <c r="B31" s="157">
        <v>63.78</v>
      </c>
      <c r="C31" s="155"/>
      <c r="D31" s="155"/>
      <c r="E31" s="155"/>
    </row>
    <row r="32" ht="14.65" customHeight="1">
      <c r="A32" t="s" s="158">
        <v>323</v>
      </c>
      <c r="B32" s="157">
        <v>148.04</v>
      </c>
      <c r="C32" s="155"/>
      <c r="D32" s="155"/>
      <c r="E32" s="155"/>
    </row>
    <row r="33" ht="14.65" customHeight="1">
      <c r="A33" t="s" s="158">
        <v>324</v>
      </c>
      <c r="B33" s="154"/>
      <c r="C33" s="155"/>
      <c r="D33" s="155"/>
      <c r="E33" s="155"/>
    </row>
    <row r="34" ht="14.65" customHeight="1">
      <c r="A34" t="s" s="158">
        <v>44</v>
      </c>
      <c r="B34" s="157">
        <v>180</v>
      </c>
      <c r="C34" s="155"/>
      <c r="D34" s="155"/>
      <c r="E34" s="155"/>
    </row>
    <row r="35" ht="14.65" customHeight="1">
      <c r="A35" t="s" s="158">
        <v>67</v>
      </c>
      <c r="B35" s="157">
        <v>49.14</v>
      </c>
      <c r="C35" s="155"/>
      <c r="D35" s="155"/>
      <c r="E35" s="155"/>
    </row>
    <row r="36" ht="14.65" customHeight="1">
      <c r="A36" t="s" s="158">
        <v>37</v>
      </c>
      <c r="B36" s="157">
        <v>143.1</v>
      </c>
      <c r="C36" s="155"/>
      <c r="D36" s="155"/>
      <c r="E36" s="155"/>
    </row>
    <row r="37" ht="14.65" customHeight="1">
      <c r="A37" t="s" s="158">
        <v>327</v>
      </c>
      <c r="B37" s="154"/>
      <c r="C37" s="155"/>
      <c r="D37" s="155"/>
      <c r="E37" s="155"/>
    </row>
    <row r="38" ht="14.65" customHeight="1">
      <c r="A38" t="s" s="158">
        <v>38</v>
      </c>
      <c r="B38" s="157">
        <v>179.47</v>
      </c>
      <c r="C38" s="155"/>
      <c r="D38" s="155"/>
      <c r="E38" s="155"/>
    </row>
    <row r="39" ht="14.65" customHeight="1">
      <c r="A39" t="s" s="158">
        <v>61</v>
      </c>
      <c r="B39" s="157">
        <v>180</v>
      </c>
      <c r="C39" s="155"/>
      <c r="D39" s="155"/>
      <c r="E39" s="155"/>
    </row>
    <row r="40" ht="14.65" customHeight="1">
      <c r="A40" t="s" s="158">
        <v>328</v>
      </c>
      <c r="B40" s="157">
        <v>180</v>
      </c>
      <c r="C40" s="155"/>
      <c r="D40" s="155"/>
      <c r="E40" s="155"/>
    </row>
    <row r="41" ht="14.65" customHeight="1">
      <c r="A41" t="s" s="158">
        <v>329</v>
      </c>
      <c r="B41" s="154"/>
      <c r="C41" s="155"/>
      <c r="D41" s="155"/>
      <c r="E41" s="155"/>
    </row>
    <row r="42" ht="14.65" customHeight="1">
      <c r="A42" t="s" s="158">
        <v>330</v>
      </c>
      <c r="B42" s="154"/>
      <c r="C42" s="155"/>
      <c r="D42" s="155"/>
      <c r="E42" s="155"/>
    </row>
    <row r="43" ht="14.65" customHeight="1">
      <c r="A43" t="s" s="158">
        <v>331</v>
      </c>
      <c r="B43" s="157">
        <v>45.43</v>
      </c>
      <c r="C43" s="155"/>
      <c r="D43" s="155"/>
      <c r="E43" s="155"/>
    </row>
    <row r="44" ht="14.65" customHeight="1">
      <c r="A44" t="s" s="159">
        <v>341</v>
      </c>
      <c r="B44" s="157">
        <v>180</v>
      </c>
      <c r="C44" s="155"/>
      <c r="D44" s="155"/>
      <c r="E44" s="155"/>
    </row>
    <row r="45" ht="14.65" customHeight="1">
      <c r="A45" t="s" s="159">
        <v>342</v>
      </c>
      <c r="B45" s="154"/>
      <c r="C45" s="155"/>
      <c r="D45" s="155"/>
      <c r="E45" s="155"/>
    </row>
    <row r="46" ht="14.65" customHeight="1">
      <c r="A46" t="s" s="159">
        <v>93</v>
      </c>
      <c r="B46" s="157">
        <v>97.55</v>
      </c>
      <c r="C46" s="155"/>
      <c r="D46" s="155"/>
      <c r="E46" s="155"/>
    </row>
    <row r="47" ht="14.65" customHeight="1">
      <c r="A47" t="s" s="159">
        <v>343</v>
      </c>
      <c r="B47" s="157">
        <v>180</v>
      </c>
      <c r="C47" s="155"/>
      <c r="D47" s="155"/>
      <c r="E47" s="155"/>
    </row>
    <row r="48" ht="14.65" customHeight="1">
      <c r="A48" t="s" s="159">
        <v>344</v>
      </c>
      <c r="B48" s="154"/>
      <c r="C48" s="155"/>
      <c r="D48" s="155"/>
      <c r="E48" s="155"/>
    </row>
    <row r="49" ht="14.65" customHeight="1">
      <c r="A49" t="s" s="159">
        <v>345</v>
      </c>
      <c r="B49" s="154"/>
      <c r="C49" s="155"/>
      <c r="D49" s="155"/>
      <c r="E49" s="155"/>
    </row>
    <row r="50" ht="14.65" customHeight="1">
      <c r="A50" t="s" s="159">
        <v>346</v>
      </c>
      <c r="B50" s="157">
        <v>134.01</v>
      </c>
      <c r="C50" s="155"/>
      <c r="D50" s="155"/>
      <c r="E50" s="155"/>
    </row>
    <row r="51" ht="14.65" customHeight="1">
      <c r="A51" t="s" s="159">
        <v>347</v>
      </c>
      <c r="B51" s="154"/>
      <c r="C51" s="155"/>
      <c r="D51" s="155"/>
      <c r="E51" s="155"/>
    </row>
    <row r="52" ht="14.65" customHeight="1">
      <c r="A52" t="s" s="159">
        <v>348</v>
      </c>
      <c r="B52" s="154"/>
      <c r="C52" s="155"/>
      <c r="D52" s="155"/>
      <c r="E52" s="155"/>
    </row>
    <row r="53" ht="14.65" customHeight="1">
      <c r="A53" t="s" s="159">
        <v>349</v>
      </c>
      <c r="B53" s="154"/>
      <c r="C53" s="155"/>
      <c r="D53" s="155"/>
      <c r="E53" s="155"/>
    </row>
    <row r="54" ht="14.65" customHeight="1">
      <c r="A54" t="s" s="159">
        <v>352</v>
      </c>
      <c r="B54" s="154"/>
      <c r="C54" s="155"/>
      <c r="D54" s="155"/>
      <c r="E54" s="155"/>
    </row>
    <row r="55" ht="14.65" customHeight="1">
      <c r="A55" t="s" s="159">
        <v>353</v>
      </c>
      <c r="B55" s="157">
        <v>180</v>
      </c>
      <c r="C55" s="155"/>
      <c r="D55" s="155"/>
      <c r="E55" s="155"/>
    </row>
    <row r="56" ht="14.65" customHeight="1">
      <c r="A56" t="s" s="159">
        <v>354</v>
      </c>
      <c r="B56" s="154"/>
      <c r="C56" s="155"/>
      <c r="D56" s="155"/>
      <c r="E56" s="155"/>
    </row>
    <row r="57" ht="14.65" customHeight="1">
      <c r="A57" t="s" s="159">
        <v>355</v>
      </c>
      <c r="B57" s="154"/>
      <c r="C57" s="155"/>
      <c r="D57" s="155"/>
      <c r="E57" s="155"/>
    </row>
    <row r="58" ht="14.65" customHeight="1">
      <c r="A58" t="s" s="159">
        <v>356</v>
      </c>
      <c r="B58" s="154"/>
      <c r="C58" s="155"/>
      <c r="D58" s="155"/>
      <c r="E58" s="155"/>
    </row>
    <row r="59" ht="14.65" customHeight="1">
      <c r="A59" t="s" s="159">
        <v>139</v>
      </c>
      <c r="B59" s="154"/>
      <c r="C59" s="155"/>
      <c r="D59" s="155"/>
      <c r="E59" s="155"/>
    </row>
    <row r="60" ht="14.65" customHeight="1">
      <c r="A60" t="s" s="159">
        <v>357</v>
      </c>
      <c r="B60" s="157">
        <v>180</v>
      </c>
      <c r="C60" s="155"/>
      <c r="D60" s="155"/>
      <c r="E60" s="155"/>
    </row>
    <row r="61" ht="14.65" customHeight="1">
      <c r="A61" t="s" s="159">
        <v>358</v>
      </c>
      <c r="B61" s="157">
        <v>93.63</v>
      </c>
      <c r="C61" s="155"/>
      <c r="D61" s="155"/>
      <c r="E61" s="155"/>
    </row>
    <row r="62" ht="14.65" customHeight="1">
      <c r="A62" t="s" s="159">
        <v>359</v>
      </c>
      <c r="B62" s="157">
        <v>180</v>
      </c>
      <c r="C62" s="155"/>
      <c r="D62" s="155"/>
      <c r="E62" s="155"/>
    </row>
    <row r="63" ht="14.65" customHeight="1">
      <c r="A63" t="s" s="159">
        <v>360</v>
      </c>
      <c r="B63" s="157">
        <v>57.68</v>
      </c>
      <c r="C63" s="155"/>
      <c r="D63" s="155"/>
      <c r="E63" s="155"/>
    </row>
    <row r="64" ht="14.65" customHeight="1">
      <c r="A64" t="s" s="160">
        <v>361</v>
      </c>
      <c r="B64" s="154"/>
      <c r="C64" s="155"/>
      <c r="D64" s="155"/>
      <c r="E64" s="155"/>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